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H:\אגף מונציפלי\שנת 2022\מכרזים\"/>
    </mc:Choice>
  </mc:AlternateContent>
  <xr:revisionPtr revIDLastSave="0" documentId="8_{D82E34AC-D291-41C6-901D-ACE2ED1E403B}" xr6:coauthVersionLast="47" xr6:coauthVersionMax="47" xr10:uidLastSave="{00000000-0000-0000-0000-000000000000}"/>
  <workbookProtection workbookAlgorithmName="SHA-512" workbookHashValue="kYVvDbNsvN95/zrWFAfm2uS366hj6KY0PAK2+uguEwXWpPAud+VyrlqPYHaGIhIteflB23X5b/bEkCGoVJNK3g==" workbookSaltValue="80908FCQUZescpAXOm9puA==" workbookSpinCount="100000" lockStructure="1"/>
  <bookViews>
    <workbookView xWindow="-120" yWindow="-120" windowWidth="29040" windowHeight="15840" xr2:uid="{00000000-000D-0000-FFFF-FFFF00000000}"/>
  </bookViews>
  <sheets>
    <sheet name="כתב כמויות המקורי " sheetId="2" r:id="rId1"/>
    <sheet name=" אחוז הנחה לחריגים "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53" i="2" l="1"/>
  <c r="F49" i="2"/>
  <c r="D4" i="4" s="1"/>
  <c r="E4" i="4" s="1"/>
  <c r="G4" i="4" s="1"/>
  <c r="G5" i="4" s="1"/>
  <c r="F178" i="2"/>
  <c r="D28" i="4" s="1"/>
  <c r="E28" i="4" s="1"/>
  <c r="G28" i="4" s="1"/>
  <c r="G29" i="4" s="1"/>
  <c r="F168" i="2"/>
  <c r="D25" i="4" s="1"/>
  <c r="E25" i="4" s="1"/>
  <c r="G25" i="4" s="1"/>
  <c r="G26" i="4" s="1"/>
  <c r="F150" i="2"/>
  <c r="D22" i="4" s="1"/>
  <c r="E22" i="4" s="1"/>
  <c r="G22" i="4" s="1"/>
  <c r="G23" i="4" s="1"/>
  <c r="F133" i="2"/>
  <c r="D19" i="4" s="1"/>
  <c r="E19" i="4" s="1"/>
  <c r="G19" i="4" s="1"/>
  <c r="G20" i="4" s="1"/>
  <c r="F119" i="2"/>
  <c r="D16" i="4" s="1"/>
  <c r="E16" i="4" s="1"/>
  <c r="G16" i="4" s="1"/>
  <c r="G17" i="4" s="1"/>
  <c r="F111" i="2"/>
  <c r="F71" i="2"/>
  <c r="D7" i="4" s="1"/>
  <c r="E7" i="4" s="1"/>
  <c r="G7" i="4" s="1"/>
  <c r="G8" i="4" s="1"/>
  <c r="F87" i="2"/>
  <c r="D10" i="4" s="1"/>
  <c r="E10" i="4" s="1"/>
  <c r="G10" i="4" s="1"/>
  <c r="G11" i="4" s="1"/>
  <c r="F201" i="2"/>
  <c r="D31" i="4" s="1"/>
  <c r="E31" i="4" s="1"/>
  <c r="G31" i="4" s="1"/>
  <c r="G32" i="4" s="1"/>
  <c r="F218" i="2"/>
  <c r="D34" i="4" s="1"/>
  <c r="E34" i="4" s="1"/>
  <c r="G34" i="4" s="1"/>
  <c r="G35" i="4" s="1"/>
  <c r="F224" i="2"/>
  <c r="D63" i="4" s="1"/>
  <c r="E63" i="4" s="1"/>
  <c r="G63" i="4" s="1"/>
  <c r="G64" i="4" s="1"/>
  <c r="F250" i="2"/>
  <c r="D72" i="4" s="1"/>
  <c r="E72" i="4" s="1"/>
  <c r="G72" i="4" s="1"/>
  <c r="G73" i="4" s="1"/>
  <c r="F244" i="2"/>
  <c r="F239" i="2"/>
  <c r="D66" i="4" s="1"/>
  <c r="E66" i="4" s="1"/>
  <c r="G66" i="4" s="1"/>
  <c r="G67" i="4" s="1"/>
  <c r="G61" i="4"/>
  <c r="G47" i="4"/>
  <c r="F254" i="2" l="1"/>
  <c r="F255" i="2" s="1"/>
  <c r="F256" i="2" s="1"/>
  <c r="D13" i="4"/>
  <c r="E13" i="4" s="1"/>
  <c r="G13" i="4" s="1"/>
  <c r="G14" i="4" s="1"/>
  <c r="D69" i="4"/>
  <c r="E69" i="4" s="1"/>
  <c r="G69" i="4" s="1"/>
  <c r="G70" i="4" s="1"/>
  <c r="G74" i="4" l="1"/>
</calcChain>
</file>

<file path=xl/sharedStrings.xml><?xml version="1.0" encoding="utf-8"?>
<sst xmlns="http://schemas.openxmlformats.org/spreadsheetml/2006/main" count="624" uniqueCount="544">
  <si>
    <t xml:space="preserve">מרכיב עיקרי </t>
  </si>
  <si>
    <t>מס'</t>
  </si>
  <si>
    <t xml:space="preserve">מכריבי משנה </t>
  </si>
  <si>
    <t xml:space="preserve">פרק 1: מערכות טמ"ס </t>
  </si>
  <si>
    <t>1.10</t>
  </si>
  <si>
    <t>1.11</t>
  </si>
  <si>
    <t>1.12</t>
  </si>
  <si>
    <t>1.13</t>
  </si>
  <si>
    <t>1.14</t>
  </si>
  <si>
    <t>1.15</t>
  </si>
  <si>
    <t xml:space="preserve">פורס וידאו ל12 מסכים </t>
  </si>
  <si>
    <t>1.16</t>
  </si>
  <si>
    <t>רישיון בסיסי למערכת ניהול HC LPR</t>
  </si>
  <si>
    <t>1.17</t>
  </si>
  <si>
    <t xml:space="preserve">רישיון ערוץ LPR למערכות ניהול HC </t>
  </si>
  <si>
    <t>1.18</t>
  </si>
  <si>
    <t>1.19</t>
  </si>
  <si>
    <t>1.20</t>
  </si>
  <si>
    <t>1.21</t>
  </si>
  <si>
    <t>1.22</t>
  </si>
  <si>
    <t xml:space="preserve">חומרת שרת NVR עבור 2000 ערוצים וידאו כולל מערך אחסון המוקלט עד 14 ימים ברזולוציה לפחות 2MP 25fps ,כדוגמה שרת DELL R740XD או שו"ע </t>
  </si>
  <si>
    <t>1.23</t>
  </si>
  <si>
    <t>תוספת כונן קשיח לפחות  8TB SDD  מותאם לשרת .</t>
  </si>
  <si>
    <t>1.24</t>
  </si>
  <si>
    <t>1.25</t>
  </si>
  <si>
    <t>1.26</t>
  </si>
  <si>
    <t>1.27</t>
  </si>
  <si>
    <t>1.28</t>
  </si>
  <si>
    <t>1.29</t>
  </si>
  <si>
    <t>1.30</t>
  </si>
  <si>
    <t>1.31</t>
  </si>
  <si>
    <t>1.32</t>
  </si>
  <si>
    <t>1.33</t>
  </si>
  <si>
    <t>1.34</t>
  </si>
  <si>
    <t>התקנת מצלמה על בסיס עמוד תאורה עד גובה 4.5 מטר . עבודה על סולם תקני כולל אמצאי בטיחות הנדרשים לפעילות הנ"ל .</t>
  </si>
  <si>
    <t>1.35</t>
  </si>
  <si>
    <t>1.36</t>
  </si>
  <si>
    <t>התקנת מצלמה על בסיס קיר או גג שטוח כולל כל אמצאי בטיחות הנדרשים .</t>
  </si>
  <si>
    <t>1.37</t>
  </si>
  <si>
    <t xml:space="preserve">התקנת מצלמה פנימית על בסיס קיר או תקרה אקוסטית </t>
  </si>
  <si>
    <t xml:space="preserve">פרק 2: ארונות תקשורת ואביזרים </t>
  </si>
  <si>
    <t>2.1</t>
  </si>
  <si>
    <t>2.2</t>
  </si>
  <si>
    <t>2.3</t>
  </si>
  <si>
    <t>2.4</t>
  </si>
  <si>
    <t>2.5</t>
  </si>
  <si>
    <t>2.6</t>
  </si>
  <si>
    <t>2.7</t>
  </si>
  <si>
    <t>2.8</t>
  </si>
  <si>
    <t>2.9</t>
  </si>
  <si>
    <t>2.10</t>
  </si>
  <si>
    <t>2.11</t>
  </si>
  <si>
    <t>2.12</t>
  </si>
  <si>
    <t>2.13</t>
  </si>
  <si>
    <t>2.14</t>
  </si>
  <si>
    <t>2.15</t>
  </si>
  <si>
    <t>2.16</t>
  </si>
  <si>
    <t>2.17</t>
  </si>
  <si>
    <t>מגירת מאווררים המאפשרת התקנה של חמישה מאווררים בהספק של CFM45.</t>
  </si>
  <si>
    <t>2.18</t>
  </si>
  <si>
    <t>מדף קבוע לציוד מחורר 30% חירור צבוע צבע אפוקסי ברוחב "23\19</t>
  </si>
  <si>
    <t>2.19</t>
  </si>
  <si>
    <t>2.20</t>
  </si>
  <si>
    <t>תוספת עבור התקנת 4 גלגלים בתחתית הארון, המיועדים לנשיאת עומס גבוה עם יכולת נעילת גלגלים.</t>
  </si>
  <si>
    <t>פרק 3: חשמל וUPS</t>
  </si>
  <si>
    <t>3.1</t>
  </si>
  <si>
    <t>3.2</t>
  </si>
  <si>
    <t>3.3</t>
  </si>
  <si>
    <t>3.4</t>
  </si>
  <si>
    <t>3.5</t>
  </si>
  <si>
    <t>3.6</t>
  </si>
  <si>
    <t>3.7</t>
  </si>
  <si>
    <t>3.8</t>
  </si>
  <si>
    <t>3.9</t>
  </si>
  <si>
    <t>3.10</t>
  </si>
  <si>
    <t xml:space="preserve">אספקת והתקנת כבל חשמל חד פאזי  3*2.5 ממ"ר N2XY  בצנרת/תעלה עילית ו/או תת קרקעית , במטר אורך, כולל: חיבור מצד אחד ללוח חשמל/מקור חשמל כלשהו ( כולל מרכזיית תאורה, עמוד תאורה, ארון בקרת רמזורים וכו')  ומצד שני  ללוח חשמל/חיבורים בארון ציוד , כולל אביזרים ,עבודות  וכל דבר אחר הנדרש לפעולה מלאה ותקינה  קומפלט, כמפורט   במסמכי המכרז </t>
  </si>
  <si>
    <t>3.11</t>
  </si>
  <si>
    <t xml:space="preserve">אספקת והתקנת   מפסק זרם (מא"ז) חד פאזי   1*25A אופיין B  או KA C 10 בלוח חשמל (מקור הזנת חשמל)  כולל: חיבורים ,אביזרים ,עבודות  וכל דבר אחר הנדרש לפעולה מלאה ותקינה  קומפלט, כמפורט      במסמכי המכרז </t>
  </si>
  <si>
    <t>3.12</t>
  </si>
  <si>
    <t>אספקת והתקנת ממסר זרם פחת 40*4 אמפר 30 מילי אמפר בלוח חשמל (מקור הזנת חשמל)   כולל: חיבורים ,אביזרים ,עבודות  וכל דבר אחר הנדרש לפעולה מלאה ותקינה   קומפלט, כמפורט   במסמכי המכרז</t>
  </si>
  <si>
    <t>3.13</t>
  </si>
  <si>
    <t>3.14</t>
  </si>
  <si>
    <t>מערכת PSU מודולרית לאספקה מתח עד 300W או 150W בגיבוי מלא .</t>
  </si>
  <si>
    <t xml:space="preserve">פרק 4: ציוד תקשורת </t>
  </si>
  <si>
    <t>4.1</t>
  </si>
  <si>
    <t>4.2</t>
  </si>
  <si>
    <t>4.3</t>
  </si>
  <si>
    <t>4.4</t>
  </si>
  <si>
    <t>4.5</t>
  </si>
  <si>
    <t>4.6</t>
  </si>
  <si>
    <t>4.7</t>
  </si>
  <si>
    <t>4.8</t>
  </si>
  <si>
    <t>4.9</t>
  </si>
  <si>
    <t>4.10</t>
  </si>
  <si>
    <t>4.11</t>
  </si>
  <si>
    <t>4.12</t>
  </si>
  <si>
    <t>4.13</t>
  </si>
  <si>
    <t xml:space="preserve">רכיב SFP LX/SX 1G </t>
  </si>
  <si>
    <t>4.14</t>
  </si>
  <si>
    <t>4.15</t>
  </si>
  <si>
    <t>4.16</t>
  </si>
  <si>
    <t>4.17</t>
  </si>
  <si>
    <t>4.18</t>
  </si>
  <si>
    <t>4.19</t>
  </si>
  <si>
    <t>התקנת AP על קיר או תקרה לא כותת כבילה תואמת.</t>
  </si>
  <si>
    <t>4.20</t>
  </si>
  <si>
    <t>התקנת AP חיצוני על עמוד תאורה , תורן או כל מתקן חיצוני לפי דרישת הפרויקט .</t>
  </si>
  <si>
    <t xml:space="preserve">פרק 5: עורקים אלחוים </t>
  </si>
  <si>
    <t>5.1</t>
  </si>
  <si>
    <t>5.2</t>
  </si>
  <si>
    <t>5.3</t>
  </si>
  <si>
    <t>5.4</t>
  </si>
  <si>
    <t>5.5</t>
  </si>
  <si>
    <t>5.6</t>
  </si>
  <si>
    <t>כולא ברקים לרבות הארקה</t>
  </si>
  <si>
    <t xml:space="preserve">פרק 6: מערכות IOT  </t>
  </si>
  <si>
    <t>6.1</t>
  </si>
  <si>
    <t>6.2</t>
  </si>
  <si>
    <t>6.3</t>
  </si>
  <si>
    <t>6.4</t>
  </si>
  <si>
    <t>6.5</t>
  </si>
  <si>
    <t>6.6</t>
  </si>
  <si>
    <t>6.7</t>
  </si>
  <si>
    <t>6.8</t>
  </si>
  <si>
    <t>6.9</t>
  </si>
  <si>
    <t>6.10</t>
  </si>
  <si>
    <t>6.11</t>
  </si>
  <si>
    <t>6.12</t>
  </si>
  <si>
    <t xml:space="preserve">פרק 7: עבודות תשתית  תת"ק  </t>
  </si>
  <si>
    <t>7.1</t>
  </si>
  <si>
    <t>7.2</t>
  </si>
  <si>
    <t>7.3</t>
  </si>
  <si>
    <t>7.4</t>
  </si>
  <si>
    <t>7.5</t>
  </si>
  <si>
    <t>7.6</t>
  </si>
  <si>
    <t>תוספת של מטר אחד קדיחה אופקית לקדיחה המפורטת לעיל  , קומפלט</t>
  </si>
  <si>
    <t>7.7</t>
  </si>
  <si>
    <t>7.8</t>
  </si>
  <si>
    <t>7.9</t>
  </si>
  <si>
    <t>7.10</t>
  </si>
  <si>
    <t>7.11</t>
  </si>
  <si>
    <t>7.12</t>
  </si>
  <si>
    <t>7.13</t>
  </si>
  <si>
    <t>7.14</t>
  </si>
  <si>
    <t>החלפת גוב קיים בגוב חדש בקוטר 80 ס"מ כמוגדר בסעיף לאספקת והתקנת גוב 80 ס"מ לעיל, קומפלט</t>
  </si>
  <si>
    <t>7.15</t>
  </si>
  <si>
    <t xml:space="preserve">קידוח והכנסת צנרת/כבילה לגוב קיים , כולל איטום והחזרת מצב לקדמותו </t>
  </si>
  <si>
    <t xml:space="preserve">פרק 8: נחושת ואביזרים </t>
  </si>
  <si>
    <t>8.1</t>
  </si>
  <si>
    <t>8.2</t>
  </si>
  <si>
    <t>8.3</t>
  </si>
  <si>
    <t>8.4</t>
  </si>
  <si>
    <t>8.5</t>
  </si>
  <si>
    <t>8.6</t>
  </si>
  <si>
    <t>8.7</t>
  </si>
  <si>
    <t>8.8</t>
  </si>
  <si>
    <t>8.9</t>
  </si>
  <si>
    <t>8.10</t>
  </si>
  <si>
    <t>8.11</t>
  </si>
  <si>
    <t>8.12</t>
  </si>
  <si>
    <t>8.13</t>
  </si>
  <si>
    <t>8.14</t>
  </si>
  <si>
    <t>8.15</t>
  </si>
  <si>
    <t>8.16</t>
  </si>
  <si>
    <t xml:space="preserve">פרק 9: טלפוניה  </t>
  </si>
  <si>
    <t>9.1</t>
  </si>
  <si>
    <t>אספקה והתקנת כבל נחושת 10 זוג בעל חתך מוליך 0.6 להתקנה חיצונית הכולל ציפוי פלדה וג'ל לחסימת לחות.</t>
  </si>
  <si>
    <t>9.2</t>
  </si>
  <si>
    <t>אספקה והתקנת כבל נחושת 20 זוג בעל חתך מוליך 0.6 להתקנה חיצונית הכולל ציפוי פלדה וג'ל לחסימת לחות.</t>
  </si>
  <si>
    <t>9.3</t>
  </si>
  <si>
    <t>אספקה והתקנת כבל נחושת 50 זוג בעל חתך מוליך 0.6 להתקנה חיצונית הכולל ציפוי פלדה וג'ל לחסימת לחות.</t>
  </si>
  <si>
    <t>9.4</t>
  </si>
  <si>
    <t>אספקה והתקנת כבל נחושת 100 זוג בעל חתך מוליך 0.6 להתקנה חיצונית הכולל ציפוי פלדה וג'ל לחסימת לחות.</t>
  </si>
  <si>
    <t>9.5</t>
  </si>
  <si>
    <t>אספקה והתקנת אנבטיית נירוסטה עד 10 פסי חיבורים מסוג "קרונה"</t>
  </si>
  <si>
    <t>9.6</t>
  </si>
  <si>
    <t>בלוק קרונה תקני.</t>
  </si>
  <si>
    <t>9.7</t>
  </si>
  <si>
    <t>אספקה והתקנת פנל 24 מבואות RJ45 UTP עבור קווי חיוג כולל כבל 50 זוג עד 35 מטר כולל פסי קרונה, אמבטיה ופריסה ע"ג בלוקי קרונה ושילוט ת"ג</t>
  </si>
  <si>
    <t>9.8</t>
  </si>
  <si>
    <t>אספקה והתקנת פנל 50 מבואות RJ45 UTP עבור קווי חיוג כולל כבל 50 זוג עד 35 מטר כולל פסי קרונה, אמבטיה ופריסה ע"ג בלוקי קרונה ושילוט ת"ג</t>
  </si>
  <si>
    <t xml:space="preserve">פרק 10: תעלות וצנרת   </t>
  </si>
  <si>
    <t>10.1</t>
  </si>
  <si>
    <t>10.2</t>
  </si>
  <si>
    <t>10.3</t>
  </si>
  <si>
    <t>10.4</t>
  </si>
  <si>
    <t>10.5</t>
  </si>
  <si>
    <t>10.6</t>
  </si>
  <si>
    <t>10.7</t>
  </si>
  <si>
    <t>10.8</t>
  </si>
  <si>
    <t>10.9</t>
  </si>
  <si>
    <t>10.10</t>
  </si>
  <si>
    <t>10.11</t>
  </si>
  <si>
    <t>10.12</t>
  </si>
  <si>
    <t>10.13</t>
  </si>
  <si>
    <t>ביצוע  חדירה תיקנית אטומה  לממ"ד  להעברת צינור בקוטר 2 צול  . ביצוע החדירה יעשה  באמצעים מאושרים על ידי פיקוד העורף  ובהתאם להוראות פיקוד העורף</t>
  </si>
  <si>
    <t>10.14</t>
  </si>
  <si>
    <t>10.15</t>
  </si>
  <si>
    <t>10.16</t>
  </si>
  <si>
    <t>10.17</t>
  </si>
  <si>
    <t>10.18</t>
  </si>
  <si>
    <t>פתיחה וסגירה של תקרה אקוסטית קיימת כולל החזרתה למצבה הקודם. כולל ביצוע צילום התקרה לפני פרוקה להוכחת תקינות מצבה לא כולל תקרה מניראלית 60*60\120*60 ס"מ</t>
  </si>
  <si>
    <t>10.19</t>
  </si>
  <si>
    <t>פתיחה וסגירת תעלת PVC לאורך תוואי כולל השלמת מכסים ואביזרים ע"פ הצורך.</t>
  </si>
  <si>
    <t xml:space="preserve">פרק 11: אופטיקה   </t>
  </si>
  <si>
    <t>11.1</t>
  </si>
  <si>
    <t>11.2</t>
  </si>
  <si>
    <t>11.3</t>
  </si>
  <si>
    <t>11.4</t>
  </si>
  <si>
    <t>11.5</t>
  </si>
  <si>
    <t>11.6</t>
  </si>
  <si>
    <t>11.7</t>
  </si>
  <si>
    <t>11.8</t>
  </si>
  <si>
    <t>11.9</t>
  </si>
  <si>
    <t>11.10</t>
  </si>
  <si>
    <t>11.11</t>
  </si>
  <si>
    <t>11.12</t>
  </si>
  <si>
    <t>11.13</t>
  </si>
  <si>
    <t>11.14</t>
  </si>
  <si>
    <t>11.15</t>
  </si>
  <si>
    <t xml:space="preserve">פרק 12: מסכים ומחשבים </t>
  </si>
  <si>
    <t xml:space="preserve">שונות </t>
  </si>
  <si>
    <t>12.1</t>
  </si>
  <si>
    <t xml:space="preserve">אספקת והתקנת מסכי LED  , בגודל עד 32" מתוצרת  בכל מקום שיקבע על ידי העירייה , כולל : מתאמים, התקנים , תשתית , כבלים ,  אינטגרציה וכל דבר אחר הנדרש להפעלה מבצעית, קומפלט בסעיף XX ובמסמכי המכרז  </t>
  </si>
  <si>
    <t>12.2</t>
  </si>
  <si>
    <t xml:space="preserve">אספקת והתקנת מסכי LED  , בגודל עד 50" מתוצרת  בכל מקום שיקבע על ידי העירייה , כולל : מתאמים, התקנים , תשתית , כבלים ,  אינטגרציה וכל דבר אחר הנדרש להפעלה מבצעית, קומפלט בסעיף XX ובמסמכי המכרז  </t>
  </si>
  <si>
    <t>12.3</t>
  </si>
  <si>
    <t xml:space="preserve">אספקת והתקנת מסכי LED  , בגודל עד 75" מתוצרת  בכל מקום שיקבע על ידי העירייה , כולל : מתאמים, התקנים , תשתית , כבלים ,  אינטגרציה וכל דבר אחר הנדרש להפעלה מבצעית, קומפלט קומפלט בסעיף XX ובמסמכי המכרז  </t>
  </si>
  <si>
    <t>12.4</t>
  </si>
  <si>
    <t xml:space="preserve">אספקת והתקנת מחשב  PC  TOWER  i7  בכל מקום שיקבע על ידי העירייה    , כולל: רישיון תוכנת מערכת  הפעלה ,אבטחת מידע,  מקלדת , עכבר ,  כל הציוד, אביזרים, חיבורים, התקנים, התאמות,  קינפוג ,התקנת תוכנות יישום שיסופקו על ידי העירייה אינטגרציה וכל דבר אחר  הנדרש להפעלה מבצעית , קומפלט כמפורט במפרט  סעיף XX וכמפורט במסמכי המכרז  </t>
  </si>
  <si>
    <t>12.5</t>
  </si>
  <si>
    <t xml:space="preserve">אספקת והתקנת מחשב  PC  SLIM  i7  בכל מקום שיקבע על ידי העירייה    , כולל: רישיון תוכנת מערכת  הפעלה ,אבטחת מידע,  מקלדת , עכבר ,  כל הציוד, אביזרים, חיבורים, התקנים, התאמות,  קינפוג ,התקנת תוכנות יישום שיסופקו על ידי העירייה אינטגרציה וכל דבר אחר  הנדרש להפעלה מבצעית , קומפלט כמפורט במפרט  סעיף XX וכמפורט במסמכי המכרז  </t>
  </si>
  <si>
    <t>12.6</t>
  </si>
  <si>
    <t xml:space="preserve">אספקת והתקנת צג עד 27"   LED ברזולוציה  FHD בכל מקום שיקבע על ידי העירייה, כולל: זרועות, התקנים, כבלים, אביזרים, מתאמים, מחברים, אינטגרציה  וכל דבר  אחר הנדרש להפעלה מבצעית ,  , קומפלט כמפורט במפרט סעיף XX ובמסמכי המכרז </t>
  </si>
  <si>
    <t>12.7</t>
  </si>
  <si>
    <t xml:space="preserve">אספקת והתקנת מסכי LED  , בגודל עד 32" מתוצרת SONY בכל מקום שיקבע על ידי העירייה , כולל : מתאמים, התקנים , תשתית , כבלים ,  אינטגרציה וכל דבר אחר הנדרש להפעלה מבצעית, קומפלט בסעיף XX ובמסמכי המכרז  </t>
  </si>
  <si>
    <t>12.8</t>
  </si>
  <si>
    <t xml:space="preserve">אספקת והתקנת מקרן  וידאו תקרתי, המקרן בטכנולוגיית LASER  3 x LCD Chip  עוצמת אור לפחות  3500  Ansilumen, רזולוציה FHD  , זמן חיי מנורה לפחות 10000 שעות מתוצרת יצרן ידוע ומוכר, כולל : התקנים, אביזרים, מתאמים, כבלים, מחברים , אינטגרציה , קומפלט כמפורט במפרט הטכני סעיף XX ובמסמכי המכרז  </t>
  </si>
  <si>
    <t>12.9</t>
  </si>
  <si>
    <t>אספקת והתקנת  מסך הקרנה חשמלי עם מסגרת שחורה ומותחנים , בגודל אלכסוני של עד "120 כולל ,ביחס 4:3.  או שו"ע, כולל כל ההתקנים, האביזרים ושלט אלחוטי  ,, קומפלט
כמפורט במפרט הטכני סעיף XX  ובמסמכי המכרז</t>
  </si>
  <si>
    <t>12.10</t>
  </si>
  <si>
    <t xml:space="preserve">פרק 13: בקרת כניסה </t>
  </si>
  <si>
    <t>13.1</t>
  </si>
  <si>
    <t xml:space="preserve">אספקת והתקנת מערכת בקרת כניסה STAND ALONE לחדר  קומפלט, כמפורט במפרט  סעיף XX וכמפורט במסמכי המכרז  ( סעיף זה ישים גם לאתרים אחרים) </t>
  </si>
  <si>
    <t>13.2</t>
  </si>
  <si>
    <t xml:space="preserve">בקר כניסה IP ל2 דלתות כולל כל האביזרים וגיבוי חשמלי </t>
  </si>
  <si>
    <t>13.3</t>
  </si>
  <si>
    <t xml:space="preserve">בקר כניסה IP ל4 דלתות כולל כל האביזרים וגיבוי חשמלי </t>
  </si>
  <si>
    <t>13.4</t>
  </si>
  <si>
    <t>קורה כרטיסים IP IN/OUT DOOR</t>
  </si>
  <si>
    <t>13.5</t>
  </si>
  <si>
    <t xml:space="preserve">אספקת והתקנת מערכת רישום עובדים במערכת בקרת הכניסה  , כולל: חומרה/תוכנה, יכולת ניהול, שליטה ובקרה על מערכות בקרת הכניסה ,אביזרים, התקנים, מחברים , אינטגרציה וכל דבר אחר הנדרש להפעלה מבצעית , קומפלט כמוגדר במפרט סעיף 28 ובמסמכי המכרז.  </t>
  </si>
  <si>
    <t>13.6</t>
  </si>
  <si>
    <t xml:space="preserve">אספקת והתקנת מנעול  אלקטרו-מגנטי העומד בעומס עד  600 ק"ג לפחות, המנעול יהיה מתוצרת SDS  , Schlage   או שו"ע, התקנה על כל סוג של דלת כולל: אביזרים, התקנים, מחברים , התאמה, לחצן פתיחה ,  אינטגרציה וכל דבר אחר הנדרש להפעלה מבצעית , קומפלט כמוגדר במפרט סעיף 28 ובמסמכי המכרז.  </t>
  </si>
  <si>
    <t>13.7</t>
  </si>
  <si>
    <t>אספקת והתקנת מנעול  אלקטרו-מגנטי העומד בעומס עד  300 ק"ג לפחות, המנעול יהיה מתוצרת SDS  , Schlage   או שו"ע, התקנה על כל סוג של דלת כולל: אביזרים, התקנים, מחברים , התאמה, לחצן פתיחה ,  אינטגרציה וכל דבר אחר הנדרש להפעלה מבצעית , קומפלט כמוגדר במפרט סעיף 28 ובמסמכי המכרז</t>
  </si>
  <si>
    <t>13.8</t>
  </si>
  <si>
    <t xml:space="preserve">מנעול חשמלי כולל כל האביזרים הנלווים </t>
  </si>
  <si>
    <t>13.9</t>
  </si>
  <si>
    <t>קודן כניסה אנטי ונדלי בחיבור דרך בקר או STAND ALONE</t>
  </si>
  <si>
    <t>13.10</t>
  </si>
  <si>
    <t>לחצן פתיחה RFID</t>
  </si>
  <si>
    <t>13.11</t>
  </si>
  <si>
    <t xml:space="preserve">לחצן שבירה תיקני </t>
  </si>
  <si>
    <t>13.12</t>
  </si>
  <si>
    <t xml:space="preserve">אינטרקום IP כולל התממשקות למערכת VMS כולל כל האביזרים הנדרשים </t>
  </si>
  <si>
    <t>15.1</t>
  </si>
  <si>
    <t>15.2</t>
  </si>
  <si>
    <t>15.3</t>
  </si>
  <si>
    <t xml:space="preserve">הקמת מערכת שו"ב ,כלל התקנה ,תחזוקה ורישיון שימוש לשנה ראשונה </t>
  </si>
  <si>
    <t xml:space="preserve">תחזוקה שניתית עבור כל שנה נוספת </t>
  </si>
  <si>
    <t xml:space="preserve">תחזוקה שנתית עבור כל שנה נוספת </t>
  </si>
  <si>
    <r>
      <t xml:space="preserve">אספקה והתקנת מערכת </t>
    </r>
    <r>
      <rPr>
        <b/>
        <sz val="12"/>
        <rFont val="David"/>
        <family val="2"/>
      </rPr>
      <t>H</t>
    </r>
    <r>
      <rPr>
        <sz val="12"/>
        <rFont val="David"/>
        <family val="2"/>
      </rPr>
      <t>IK</t>
    </r>
    <r>
      <rPr>
        <b/>
        <sz val="12"/>
        <rFont val="David"/>
        <family val="2"/>
      </rPr>
      <t>C</t>
    </r>
    <r>
      <rPr>
        <sz val="12"/>
        <rFont val="David"/>
        <family val="2"/>
      </rPr>
      <t>ENTRAL 2.2.XX או שו"ע כולל בל הנדרש להפעלה ,רישוי ,תחזוקה והדרכות . כולל חבילה עד 300 רישויים ,הטמעה והגדרה בבת הלקוח .</t>
    </r>
  </si>
  <si>
    <r>
      <t xml:space="preserve">אספקה והתקנת חיישן </t>
    </r>
    <r>
      <rPr>
        <b/>
        <sz val="12"/>
        <rFont val="David"/>
        <family val="2"/>
      </rPr>
      <t>זיהום אוויר</t>
    </r>
    <r>
      <rPr>
        <sz val="12"/>
        <rFont val="David"/>
        <family val="2"/>
      </rPr>
      <t xml:space="preserve"> תקן OUTDOOR   מבוסס טכנולוגיה LoRa/IOT  עם יכולת התממשקות למערכת שו"ב</t>
    </r>
  </si>
  <si>
    <t xml:space="preserve">יח' </t>
  </si>
  <si>
    <t xml:space="preserve">מחיר יחידה </t>
  </si>
  <si>
    <t xml:space="preserve">₪ </t>
  </si>
  <si>
    <t xml:space="preserve">סך מחיר </t>
  </si>
  <si>
    <t xml:space="preserve">הערות </t>
  </si>
  <si>
    <t xml:space="preserve">יצרן / דגם </t>
  </si>
  <si>
    <t>מע"מ 17%</t>
  </si>
  <si>
    <t xml:space="preserve">סך מחיר כולל מע"מ </t>
  </si>
  <si>
    <t>סך פרק 16</t>
  </si>
  <si>
    <t>סך פרק 14</t>
  </si>
  <si>
    <t xml:space="preserve">סך פרק </t>
  </si>
  <si>
    <t xml:space="preserve">אספקת והתקנת מייצב מתח  12/24/48V D.C   OUTDOOR , הספק יציאה 200W ,כולל: התאמה, חיבור, כיוונון, קינפוג , השלמה, אינטגרציה וכל דבר אחר הנדרש להפעלה מבצעית ,   קומפלט </t>
  </si>
  <si>
    <t xml:space="preserve">אספקת והתקנת ספק כוח    12/24V D.C  OUTDOOR , הספק יציאה 300W ,כולל: התאמה, חיבור, כיוונון, קינפוג , השלמה, אינטגרציה וכל דבר אחר הנדרש להפעלה מבצעית , קומפלט, </t>
  </si>
  <si>
    <t xml:space="preserve">אספקת והתקנת ספק כוח    12/24V D.C   OUTDOOR , הספק יציאה 200W ,כולל: התאמה, חיבור, כיוונון, קינפוג , השלמה, אינטגרציה וכל דבר אחר הנדרש להפעלה מבצעית ,   קומפלט </t>
  </si>
  <si>
    <t>ייחוס</t>
  </si>
  <si>
    <t>נפח ללא הנחה</t>
  </si>
  <si>
    <t>אחוז הנחה למשפחה</t>
  </si>
  <si>
    <t>₪</t>
  </si>
  <si>
    <t>%</t>
  </si>
  <si>
    <t>אחוז הנחה לחריגים פרק 2</t>
  </si>
  <si>
    <t>אחוז הנחה לחריגים פרק 1</t>
  </si>
  <si>
    <t>3.15</t>
  </si>
  <si>
    <t>4.21</t>
  </si>
  <si>
    <t>אחוז הנחה לחריגים פרק 3</t>
  </si>
  <si>
    <t>אחוז הנחה לחריגים פרק 4</t>
  </si>
  <si>
    <t>5.7</t>
  </si>
  <si>
    <t>אחוז הנחה לחריגים פרק 5</t>
  </si>
  <si>
    <t>אחוז הנחה לחריגים פרק 6</t>
  </si>
  <si>
    <t>6.13</t>
  </si>
  <si>
    <t>7.16</t>
  </si>
  <si>
    <t>אחוז הנחה לחריגים פרק 7</t>
  </si>
  <si>
    <t>8.17</t>
  </si>
  <si>
    <t>אחוז הנחה לחריגים פרק 8</t>
  </si>
  <si>
    <t>9.9</t>
  </si>
  <si>
    <t>אחוז הנחה לחריגים פרק 9</t>
  </si>
  <si>
    <t>10.20</t>
  </si>
  <si>
    <t>11.16</t>
  </si>
  <si>
    <t>אחוז הנחה לחריגים פרק 10</t>
  </si>
  <si>
    <t>אחוז הנחה לחריגים פרק 11</t>
  </si>
  <si>
    <t>15.4</t>
  </si>
  <si>
    <t>אחוז הנחה לחריגים פרק 14</t>
  </si>
  <si>
    <t xml:space="preserve">פרק 12: פירוקים והעתקות </t>
  </si>
  <si>
    <t>סך פרק 12</t>
  </si>
  <si>
    <t>סך פרק 13</t>
  </si>
  <si>
    <t>פרק 14: בדיקות ותיק ASMADE</t>
  </si>
  <si>
    <t>14.1</t>
  </si>
  <si>
    <t>14.2</t>
  </si>
  <si>
    <t>14.3</t>
  </si>
  <si>
    <t>14.4</t>
  </si>
  <si>
    <t xml:space="preserve">פרק 15: מערכת שו"ב </t>
  </si>
  <si>
    <t>סך פרק 15</t>
  </si>
  <si>
    <t>10.21</t>
  </si>
  <si>
    <t xml:space="preserve">הערכת כמות </t>
  </si>
  <si>
    <t xml:space="preserve">אספקת והתקנת מפסק TAMPER במארז מצלמה, כולל :בקר, התאמה, חיבור, כיוונון, השלמה, אינטגרציה וכל דבר אחר הנדרש להפעלה מבצעית,  קומפלט  </t>
  </si>
  <si>
    <t xml:space="preserve">פרק 5: עורקים אלחוטיים </t>
  </si>
  <si>
    <t>יח'</t>
  </si>
  <si>
    <t>מטר</t>
  </si>
  <si>
    <t>שלט הזהרה מחזיר אור (שימוש במצלמת טמ"ס לפי מפרט דרישות של עירייה) בגודל 100X100 ס"מ כולל אמצעי התקנה על הקיר או עמוד .</t>
  </si>
  <si>
    <t>שלט הזהרה מחזיר אור (שימוש במצלמת טמ"ס לפי מפרט דרישות של עירייה) בגודל 70X50 ס"מ כולל אמצעי התקנה על הקיר או עמוד .</t>
  </si>
  <si>
    <t>1.38</t>
  </si>
  <si>
    <t>1.39</t>
  </si>
  <si>
    <t>ש"ע</t>
  </si>
  <si>
    <t xml:space="preserve">רישיון בסיסי לערוץ מצלמת IP </t>
  </si>
  <si>
    <t>אספקה והתקנת מכשיר לטעינה אתר סולרי ,מנוהל מרחוק MPPT 24 V . מכשיר עם 4 פורט POE מובנה ,כל אחת 24V כולל מתג 10/100Mbps ומוצא ב עד 40W .</t>
  </si>
  <si>
    <t xml:space="preserve">אספקת והתקנת רכיב תקשורת  מנוהל OUTDOOR  IP65   הכולל 6 POE פורטים נחושת ו- 4 אופטיים 1G המיועד לאתרי מצלמות ואתרי קצה בהטמעה  בתוך או על עמוד תאורה ,עם יכולת ניהול רכיבי IOT , DALI ומצלמות.  כולל מערכת ניהול ושו"ב מובנת. יכולת התחברות בתצורת שרשרת כולל: כבלים ,מגשרים, מתאמים,GBIC-SFP ,אביזרים, חיבורים, קינפוג, אינטגרציה  וכל דבר אחר הנדרש להפעלה מבצעית,   קומפלט כמפורט במפרט סעיף 7 וכמפורט במסמכי המכרז </t>
  </si>
  <si>
    <t>תוספת רישיון לבקר אלחוטי כמפורט בסעיף לעיל , לתמיכה בעוד יחידת AP , כולל אינטגרציה, קומפלט</t>
  </si>
  <si>
    <t xml:space="preserve">אספקת  מצלמה פנורמית 180 מעלות ברזולוציה כוללת של לפחות 12MP  המשלבת בתוכה מצלמה מתנייעת PTZ  PANOVU לתחקור אופטי או שו"ע כולל: מארז מלא, עדשות מתאימות ,אביזרי התקנה ,  מחברים, התאמה, חיבור, כיוונון, קינפוג, אינטגרציה  וכל דבר אחר הנדרש להפעלה מבצעית , קומפלט, וכולל את כל הדרישות המפורטות במסמך SPEC   סעיף 2.1 וכמוגדר במסמכי המכרז   </t>
  </si>
  <si>
    <t xml:space="preserve">אספקת  מצלמה  PTZ  אנטי ונדלי  4MP כולל: מארז מלא, עדשות מתאימות ,אביזרי התקנה ,  מחברים, התאמה, חיבור, כיוונון, קינפוג, אינטגרציה  וכל דבר אחר הנדרש להפעלה מבצעית , קומפלט, וכולל את כל הדרישות המפורטות במסמך SPEC סעיפים 2.1 וכמוגדר במסמכי המכרז    </t>
  </si>
  <si>
    <t xml:space="preserve">אספקת מצלמה  LPR  אנטי ונדלי עד  4MP כולל:  מארז מלא, עדשות מתאימות ,אביזרי התקנה ,  מחברים, התאמה, חיבור, כיוונון, קינפוג, אינטגרציה  וכל דבר אחר הנדרש להפעלה מבצעית, קומפלט, וכולל את כל הדרישות המפורטות במסמך SPEC סעיפים 2.1 וכמוגדר במסמכי המכרז    </t>
  </si>
  <si>
    <t xml:space="preserve">אספקת והתקנת שרת הקלטת וידאו (NVR) חומרה ותוכנה (רישיונות)   ל-   8 ערוצי וידאו     , Throughput של לפחות 300Mbps  הכולל TB10 (נטו)  זיכרון DAS/NAS בתצורת RAID 5, כולל: כל  התוכנות, רישיונות ערוצי ההקלטה, הציוד, אבזרים, כבלים, התקנים, קינפוג ואינטגרציה וכל דבר אחר הנדרש להפעלה מבצעית ,  קומפלט כמפורט במפרט סעיף 2.1.3 ובמסמכי המכרז   </t>
  </si>
  <si>
    <t xml:space="preserve">אספקת והתקנת שרת הקלטת וידאו (NVR) חומרה ותוכנה (רישיונות)   ל-   16 ערוצי וידאו     , Throughput של לפחות 300Mbps  הכולל TB15 (נטו)  זיכרון DAS/NAS בתצורת RAID 5, כולל: כל  התוכנות, רישיונות ערוצי ההקלטה, הציוד, אבזרים, כבלים, התקנים, קינפוג ואינטגרציה וכל דבר אחר הנדרש להפעלה מבצעית ,  קומפלט כמפורט במפרט סעיף 2.1.3 ובמסמכי המכרז   </t>
  </si>
  <si>
    <t xml:space="preserve">אספקת והתקנת שרת הקלטת וידאו (NVR) חומרה ותוכנה (רישיונות)   ל-   32 ערוצי וידאו     , Throughput של לפחות 300Mbps  הכולל TB20 (נטו)  זיכרון DAS/NAS בתצורת RAID 5, כולל: כל  התוכנות, רישיונות ערוצי ההקלטה, הציוד, אבזרים, כבלים, התקנים, קינפוג ואינטגרציה וכל דבר אחר הנדרש להפעלה מבצעית ,  קומפלט כמפורט במפרט סעיף 2.1.3 ובמסמכי המכרז   </t>
  </si>
  <si>
    <t xml:space="preserve">אספקת והתקנת שרת הקלטת וידאו (NVR) חומרה ותוכנה (רישיונות)   ל-   64 ערוצי וידאו     , Throughput של לפחות 300Mbps  הכולל TB40 (נטו)  זיכרון DAS/NAS בתצורת RAID 5, כולל: כל  התוכנות, רישיונות ערוצי ההקלטה, הציוד, אבזרים, כבלים, התקנים, קינפוג ואינטגרציה וכל דבר אחר הנדרש להפעלה מבצעית ,  קומפלט כמפורט במפרט סעיף 2.1.3 ובמסמכי המכרז   </t>
  </si>
  <si>
    <t xml:space="preserve">אספקת והתקנת מערכת לניהול ווידאו VMS (חומרה ותוכנה)  בתצורה של שרת ראשי ומשני לגיבוי חם עבור מערכת הניהול הווידאו בלבד , לתמיכה בלפחות 1000 מצלמות ו- 150 עמדות הפעלה, כולל: זיכרון אחסון, כל התוכנות, הציוד, אבזרים, כבלים, התקנים ,ממשקים, קינפוג, אינטגרציה וכל דבר אחר הנדרש להפעלה מבצעית, קומפלט כמפורט במפרט סעיף 2.1.3 ובמסמכי המכרז   </t>
  </si>
  <si>
    <t xml:space="preserve">אספקת והתקנת מערכת הקלטת וידאו (NVR) חומרה ותוכנה  -  128 ערוצים  בתצורה  N+1 (לפחות 5  שרתי הקלטה ) הכוללת לפחות 80TB  ( נטו) זיכרון DAS/NAS בתצורת RAID 5, כולל כל  התוכנות, הציוד, אבזרים ,כבלים, התקנים, ממשקים,  קינפוג ואינטגרציה וכל דבר אחר הנדרש להפעלה מבצעית , קומפלט כמפורט במפרט סעיף 2.1.3 ובמסמכי המכרז   </t>
  </si>
  <si>
    <t>אספקת והתקנת מסד שרתים/ציוד תקשורת 42U ואחר בכל מקום שתקבע העירייה , ברוחב 19/25"  עד 80 ס"מ ועומק 100 ס"מ  כולל: כל האביזרים , התקנים, כבלים, שקעי סיקון וחיבור למקור החשמל וכל דבר אחר הנדרש להפעלה מבצעית,  , קומפלט, כמפורט     במפרט סעיף 3.3 וכמפורט במסמכי המכרז  ( סעיף זה ישים גם לאתרים אחרים)</t>
  </si>
  <si>
    <t xml:space="preserve">אספקת והתקנת ארון תקשורת סף עד 1100/600/470, להתקנה על קיר או על עמוד, או על משטח או  משטח יצוק/ריצפה מוכנה בכל מקום שתקבע העירייה, הארון ישמש גם כארון אנרגיה לאספקת מתח DC לאורן ציוד/תקשורת DC ,הארון יוזן ממתח 220VAC   ,כולל: כל האביזרים הנדרשים, התקנים מכניים ,צנרת, תעלות, לוחות חשמל, מאמ"תים, מפסק פחת ,מתאמים, הארקה, מנעול, חיבור למקור/לוח חשמל ,התאמה, חיבורים ככל שנדרש, כיוונון, השלמה, אינטגרציה וכל דבר אחר הנדרש להפעלה מבצעית , קומפלט, וכולל את כל הדרישות המוגדרות במפרט בסעיף 3.3 וכמפורט במסמכי המכרז    </t>
  </si>
  <si>
    <t xml:space="preserve">אספקת והתקנת ארון תקשורת סף עד 800/600/300, להתקנה על קיר או על עמוד, או על משטח או  משטח יצוק/ריצפה מוכנה בכל מקום שתקבע העירייה, הארון ישמש גם כארון אנרגיה לאספקת מתח DC לאורן ציוד/תקשורת DC ,הארון יוזן ממתח 220VAC   ,כולל: כל האביזרים הנדרשים, התקנים מכניים ,צנרת, תעלות, לוחות חשמל, מאמ"תים, מפסק פחת ,מתאמים, הארקה, מנעול, חיבור למקור/לוח חשמל ,התאמה, חיבורים ככל שנדרש, כיוונון, השלמה, אינטגרציה וכל דבר אחר הנדרש להפעלה מבצעית , קומפלט, וכולל את כל הדרישות המוגדרות במפרט בסעיף 3.3  וכמפורט במסמכי המכרז    </t>
  </si>
  <si>
    <t xml:space="preserve">אספקת והתקנת ארון ציוד  OUTDOOR , בגודל עד  400/200 /600 ס"מ להתקנה על קיר או על עמוד, או על משטח או  משטח יצוק/ריצפה מוכנה בכל מקום שתקבע העירייה, הארון מיועד להתקנת מתאמים , אביזרים וציוד אחר ,כולל: גב פנימי ממתכת , כל האביזרים הנדרשים, התקנים מכניים ,צנרת, תעלות, לוחות חשמל, ממאתים, מפסק פחת ,מתאמים, הארקה, מנעול, חיבור למקור/לוח חשמל ,התאמה, חיבורים ככל שנדרש, כיוונון, השלמה, אינטגרציה וכל דבר אחר הנדרש להפעלה מבצעית , קומפלט, וכולל את כל הדרישות המוגדרות במפרט בסעיף 3.3 וכמפורט במסמכי המכרז    </t>
  </si>
  <si>
    <t xml:space="preserve">תוספת עבור  התקנת ארון ציוד/תקשורת כמפורט בסעיפים שלעיל , כולל   בסיס בטון  בכל סוג קרקע , העבודות יכללו : חריצה/חפירה/סיתות בכל סוג של קרקע/משטח (בטון/אספלט/אבנים משתלבות וכו') , כולל : חומרים, צוקל , צנרת וכל דבר אחר הנדרש להתקנת הארון ציוד/תקשורת והפעלה מבצעית ,קומפלט, וכולל את כל הדרישות המוגדרות במפרט בסעיף 3.3 וכמפורט במסמכי המכרז    </t>
  </si>
  <si>
    <t>אספקת והתקנת מערכת UPS  OUTDOOR  1KVA   כולל אופציה להזנה סולרית  לזמן גיבוי של 30 דקות לפחות בעומס מלא , במארז המתאים להתקנה בארון סף ,כולל: כרטיס  SNMP התאמה, , חיבור, כיוונון, קינפוג , השלמה, אינטגרציה וכל דבר אחר הנדרש להפעלה מבצעית , קומפלט, כמפורט במפרט בסעיף 2.3 ובמסמכי המכרז</t>
  </si>
  <si>
    <t>אספקת והתקנת מערכת UPS  OUTDOOR  2KVA   כולל אופציה להזנה סולרית   לזמן גיבוי של 30 דקות לפחות בעומס מלא , במארז המתאים להתקנה בארון סף ,כולל: כרטיס  SNMP התאמה, , חיבור, כיוונון, קינפוג , השלמה, אינטגרציה וכל דבר אחר הנדרש להפעלה מבצעית , קומפלט, כמפורט במפרט בסעיף 2.3 ובמסמכי המכרז</t>
  </si>
  <si>
    <t>אספקת והתקנת מערכת UPS   1KVA    לזמן גיבוי של 60 דקות לפחות בעומס מלא , במארז 19" או רגיל ,כולל: כרטיס  SNMP התאמה, חיבור, כיוונון, קינפוג , השלמה, אינטגרציה וכל דבר אחר הנדרש להפעלה מבצעית , קומפלט, כמפורט במפרט בסעיף 2.3 ובמסמכי המכרז</t>
  </si>
  <si>
    <t>אספקת והתקנת מערכת UPS   KVA 2   לזמן גיבוי של 60 דקות לפחות בעומס מלא , במארז 19" או רגיל ,כולל: כרטיס  SNMP התאמה, חיבור, כיוונון, קינפוג , השלמה, אינטגרציה וכל דבר אחר הנדרש להפעלה מבצעית , קומפלט, כמפורט במפרט בסעיף 2.3 ובמסמכי המכרז</t>
  </si>
  <si>
    <t>אספקת והתקנת מערכת UPS   KVA 3   לזמן גיבוי של 60 דקות לפחות בעומס מלא , במארז 19" או רגיל ,כולל: כרטיס  SNMP התאמה, חיבור, כיוונון, קינפוג , השלמה, אינטגרציה וכל דבר אחר הנדרש להפעלה מבצעית , קומפלט, כמפורט במפרט בסעיף 2.3 ובמסמכי המכרז</t>
  </si>
  <si>
    <t>אספקת והתקנת מערכת UPS DC שתתחבר למתח תאורה ממותג  בעמוד תאורה ותספק אנרגיה קבועה במשך 24 שעות ביממה, בכל ימות השנה  בהספק של  100W , כולל :מצבר נטען ,ספק/מטען/בקר, ממא"תים AC/DC ,ממסר פחת לוח חיבורים, ביצוע הפרדה  מתח נמוך ומתח נמוך מאוד , תיאום עם העיריה ,מארז , אביזרים, התקנים, כבלים, מחברים , התאמה, חיבור, כיוונון,  השלמה, אינטגרציה וכל דבר אחר הנדרש להפעלה מבצעית , קומפלט ,כמפורט במפרט בסעיף 2.3 ובמסמכי המכרז</t>
  </si>
  <si>
    <t xml:space="preserve">אספקת והתקנת מערכת UPS DC שתתחבר למתח תאורה ממותג  בעמוד תאורה ותספק אנרגיה קבועה במשך 24 שעות ביממה, בכל ימות השנה  בהספק של  200W , כולל :מצבר נטען ,ספק/מטען/בקר, ממא"תים AC/DC ,ממסר פחת לוח חיבורים, ביצוע הפרדה  מתח נמוך ומתח נמוך מאוד , תיאום עם העיריה ,מארז , אביזרים, התקנים, כבלים, מחברים , התאמה, חיבור, כיוונון,  השלמה, אינטגרציה וכל דבר אחר הנדרש להפעלה מבצעית , קומפלט , כמפורט במפרט סעיף 2.3 וכמפורט במסמכי המכרז </t>
  </si>
  <si>
    <t xml:space="preserve">אספקת והתקנת מערכת חשמל חיוני   במרכז המערכת ו/או מסדי תקשורת  במוקד העירוני ובכל מקום אחר שתתבסס על מערכת UPS להתקנה במסד תיקני 19" של חברת  בהספק  של לפחות 30KVA  וזמן גיבוי של לפחות 5 דקות בהספק מלא  , בהתחברות ללוחות החשמל הרלבנטיים  ( גנרטור , חברת חשמל ) , כולל: ביצוע התאמות/שינויים/הוספות ללוחות החשמל הקיימים ,  אספקת והתקנת לוח חשמל  ייעודי למרכז המערכת , אספקת והתקנת :תעלות, סולמות ,מובילים , חיבורים למסדים ,   כבלים, אביזרים, התקנים, מחברים, אישורים נדרשים ,החזרת מצב לקדמותו  וכל דבר אחר נדרש להפעלה מבצעית, קומפלט,כמפורט במפרט סעיף 2.3 וכמפורט במסמכי המכרז </t>
  </si>
  <si>
    <t xml:space="preserve">אספקת והתקנת מתג מנוהל  DIN RAIL OUTDOOR  L2/L3 הכולל 4 POE  פורטים נחושת ו- 1 אופטיים 1G המיועד לאתרי מצלמות ואתרי קצה    כולל: כבלים ,מגשרים, מתאמים,GBIC-SFP ,אביזרים, חיבורים, קינפוג, אינטגרציה  וכל דבר אחר הנדרש להפעלה מבצעית,   קומפלט  כמפורט במפרט סעיף 2.2 וכמפורט במסמכי המכרז </t>
  </si>
  <si>
    <t xml:space="preserve">אספקת והתקנת מתג מנוהל OUTDOOR DIN RAIL   L2/L3הכולל 8 POE פורטים נחושת ו- 2 אופטיים 1G המיועד לאתרי מצלמות ואתרי קצה    כולל: כבלים ,מגשרים, מתאמים,GBIC-SFP ,אביזרים, חיבורים, קינפוג, אינטגרציה  וכל דבר אחר הנדרש להפעלה מבצעית,   קומפלט כמפורט במפרט סעיף 2.2 וכמפורט במסמכי המכרז </t>
  </si>
  <si>
    <t xml:space="preserve">אספקת והתקנת מתג מנוהל OUTDOOR DIN RAIL  L2/L3הכולל 16 POE פורטים נחושת ו- 2 אופטיים 1G המיועד לאתרי מצלמות ואתרי קצה    כולל: כבלים ,מגשרים, מתאמים,GBIC-SFP ,אביזרים, חיבורים, קינפוג, אינטגרציה  וכל דבר אחר הנדרש להפעלה מבצעית,   קומפלט כמפורט במפרט סעיף 2.2 וכמפורט במסמכי המכרז </t>
  </si>
  <si>
    <r>
      <t xml:space="preserve">אספקת והתקנת מתג אופטי OUTDOOR    הכולל </t>
    </r>
    <r>
      <rPr>
        <b/>
        <sz val="12"/>
        <rFont val="David"/>
        <family val="2"/>
      </rPr>
      <t>9 (4SFP , 5 SFP+)  פורטים אופטיים G1</t>
    </r>
    <r>
      <rPr>
        <sz val="12"/>
        <rFont val="David"/>
        <family val="2"/>
      </rPr>
      <t xml:space="preserve">, כולל: כבלי גישור, מתאמים, אביזרים, ,ריתוכים, אינטגרציה וכל דבר אחר שנדרש להפעלה מבצעית, קומפלט,  כמפורט במפרט סעיף 2.2 ( למעט מספר ה- GBIC)  וכמפורט במפרט סעיף 2.2 וכמפורט במסמכי המכרז  </t>
    </r>
  </si>
  <si>
    <t xml:space="preserve">אספקת והתקנת מתג אופטי INDOOR    הכולל 12  פורטים אופטיים  L2/L3 1G 8 ו4 פורט RJ45 כולל: כבלי גישור, מתאמים, אביזרים, 1G SFP ,ריתוכים, אינטגרציה וכל דבר אחר שנדרש להפעלה מבצעית, קומפלט,  כמפורט במפרט סעיף XX ( למעט מספר ה- GBIC)  וכמפורט במפרט סעיף 2.2 וכמפורט במסמכי המכרז    </t>
  </si>
  <si>
    <r>
      <t xml:space="preserve">אספקת והתקנת מתגי תקשורת מנוהל L3  ראשיים אופטיים מרכזיים של כלל המערכת (מרכז התקשורת) הכולל לפחות </t>
    </r>
    <r>
      <rPr>
        <b/>
        <sz val="12"/>
        <rFont val="David"/>
        <family val="2"/>
      </rPr>
      <t>32 פורטים אופטיים</t>
    </r>
    <r>
      <rPr>
        <sz val="12"/>
        <rFont val="David"/>
        <family val="2"/>
      </rPr>
      <t xml:space="preserve">  כל פורט בקצב  10GBE , כולל: כבלים ,מתאמים,GBIC-SFP ,אביזרים, חיבורים, קינפוג, אינטגרציה  וכל דבר אחר הנדרש להפעלה מבצעית של מרכז התקשורת ,   קומפלט כמפורט במפרט  סעיף 2.2 וכמפורט במסמכי המכרז  . </t>
    </r>
  </si>
  <si>
    <t xml:space="preserve">אספקת והתקנת מתג מנוהל L3  INDOOR  הכולל  12 פורט נחושת ו- 4 אופטיים 10GBE עבור רשת תקשורת LAN   , כולל: מגשרים ,מתאמים,GBIC-SFP 4    , אביזרים, חיבורים, אינטגרציה  וכל דבר אחר הנדרש להפעלה מבצעית, קומפלט כמפורט במפרט סעיף 2.2 וכמפורט במפרט סעיף 2.2 וכמפורט במסמכי המכרז </t>
  </si>
  <si>
    <t xml:space="preserve">אספקת והתקנת מתג מנוהל L3  INDOOR  הכולל  24 פורט נחושת ו- 4 אופטיים 10GBE עבור רשת תקשורת LAN   , כולל: מגשרים ,מתאמים,GBIC-SFP 4    , אביזרים, חיבורים, אינטגרציה  וכל דבר אחר הנדרש להפעלה מבצעית, קומפלט כמפורט במפרט סעיף 2.2 וכמפורט במסמכי המכרז </t>
  </si>
  <si>
    <t xml:space="preserve">אספקת והתקנת מתג מנוהל L3  INDOOR  הכולל  48 פורט נחושת ו- 4 אופטיים 10GBE עבור רשת תקשורת LAN   , כולל: מגשרים ,מתאמים,GBIC-SFP 4    , אביזרים, חיבורים, אינטגרציה  וכל דבר אחר הנדרש להפעלה מבצעית, קומפלט כמפורט במפרט סעיף 2.2 וכמפורט במסמכי המכרז </t>
  </si>
  <si>
    <t xml:space="preserve">אספקת והתקנת מתג מנוהל L3  INDOOR  הכולל  12 פורט POE נחושת ו- 4 אופטיים 10GBE עבור רשת תקשורת LAN   , כולל: מגשרים ,מתאמים,GBIC-SFP 4    , אביזרים, חיבורים, אינטגרציה  וכל דבר אחר הנדרש להפעלה מבצעית, קומפלט כמפורט במפרט סעיף 2.2 וכמפורט במסמכי המכרז </t>
  </si>
  <si>
    <t xml:space="preserve">אספקת והתקנת מתג מנוהל L3  INDOOR  הכולל  24 פורט POE נחושת ו- 4 אופטיים 10GBE עבור רשת תקשורת LAN   , כולל: מגשרים ,מתאמים,GBIC-SFP 4    , אביזרים, חיבורים, אינטגרציה  וכל דבר אחר הנדרש להפעלה מבצעית, קומפלט כמפורט במפרט סעיף 2.2 וכמפורט במסמכי המכרז </t>
  </si>
  <si>
    <t xml:space="preserve">אספקת והתקנת מתג מנוהל L3  INDOOR  הכולל  48 פורט POE נחושת ו- 4 אופטיים 10GBE עבור רשת תקשורת LAN   , כולל: מגשרים ,מתאמים,GBIC-SFP 4    , אביזרים, חיבורים, אינטגרציה  וכל דבר אחר הנדרש להפעלה מבצעית, קומפלט כמפורט במפרט סעיף 2.2 וכמפורט במסמכי המכרז </t>
  </si>
  <si>
    <r>
      <t xml:space="preserve">אספקת והתקנת ממשק  תקשורת סלולרית LTE 4G (מודם סלוללרי) DUAL SIM   ACTIVE-ACTIVE ,כולל כרטיס SIM  </t>
    </r>
    <r>
      <rPr>
        <b/>
        <sz val="12"/>
        <rFont val="David"/>
        <family val="2"/>
      </rPr>
      <t>ללא תשלום</t>
    </r>
    <r>
      <rPr>
        <sz val="12"/>
        <rFont val="David"/>
        <family val="2"/>
      </rPr>
      <t xml:space="preserve"> דמי שימוש לחברת הסלולר, כולל : אביזרים, התקנים, מתאמים, מחברים, כבלים , אבטחת מידע, אינטגרציה וכל דבר אחר הנדרש  להפעלה מבצעית , כמפורט במפרט סעיף 2.2 וכמפורט במסמכי המכרז </t>
    </r>
  </si>
  <si>
    <r>
      <t xml:space="preserve">אספקת והתקנת ממשק  תקשורת סלולרית LTE 4G (מודם סלוללרי) DUAL SIM   ACTIVE-ACTIVE ,כולל כרטיס SIM  </t>
    </r>
    <r>
      <rPr>
        <b/>
        <sz val="12"/>
        <rFont val="David"/>
        <family val="2"/>
      </rPr>
      <t>כולל תשלום</t>
    </r>
    <r>
      <rPr>
        <sz val="12"/>
        <rFont val="David"/>
        <family val="2"/>
      </rPr>
      <t xml:space="preserve"> דמי שימוש לחברת הסלולר ל- 36 חודשים, כולל : אביזרים, התקנים, מתאמים, מחברים, כבלים , אבטחת מידע, אינטגרציה וכל דבר אחר הנדרש  להפעלה מבצעית , כמפורט במפרט סעיף 2.2 וכמפורט במסמכי המכרז </t>
    </r>
  </si>
  <si>
    <t>אספקת והתקנת עורק תקשורת אלחוטי PtoP  עד    1000Mbps, EBAND  , לחיבור מצלמות למרכז השו"ב ,בתחום תדר גלים מילימטריים ,המאושר לשימוש על ידי משרד התקשורת  ובהתאם לתנאי אישור משרד התקשורת , אנטנות יהיו כיווניות בעלות שבח של לפחות dBi 24, כולל : ציוד, כבלים ,מתאמים, אביזרים, התקנים חיבורים, קינפוג, אינטגרציה  וכל דבר אחר הנדרש להפעלה מבצעית (למעט חבילת תקשורת) , קומפלט,   כמפורט במפרט בסעיף 2.4 ובמסמכי המכרז</t>
  </si>
  <si>
    <t>אספקת והתקנת עורק תקשורת אלחוטי  PtoP  עד    5000Mbps, EBAND   לחיבור מצלמות למרכז השו"ב ,בתחום תדר גלים מילימטריים ,המאושר לשימוש על ידי משרד התקשורת  ובהתאם לתנאי אישור משרד התקשורת , אנטנות יהיו כיווניות בעלות שבח של לפחות dBi 24, כולל : ציוד, כבלים ,מתאמים, אביזרים, התקנים חיבורים, קינפוג, אינטגרציה  וכל דבר אחר הנדרש להפעלה מבצעית (למעט חבילת תקשורת) , קומפלט,   כמפורט במפרט בסעיף 2.4 ובמסמכי המכרז</t>
  </si>
  <si>
    <t>אספקת והתקנת עורק תקשורת אלחוטי  PtoP  עד    10000Mbps, EBAND , לחיבור מצלמות למרכז השו"ב ,בתחום תדר גלים מילימטריים ,המאושר לשימוש על ידי משרד התקשורת  ובהתאם לתנאי אישור משרד התקשורת , אנטנות יהיו כיווניות בעלות שבח של לפחות dBi 24, כולל : ציוד, כבלים ,מתאמים, אביזרים, התקנים חיבורים, קינפוג, אינטגרציה  וכל דבר אחר הנדרש להפעלה מבצעית (למעט חבילת תקשורת) , קומפלט,   כמפורט במפרט בסעיף 2.4 ובמסמכי המכרז</t>
  </si>
  <si>
    <t>אספקת והתקנת עורק תקשורת אלחוטי  PtoP   1000Mbps, VBAND  לטווח אווירי  עד  1000 מטר, לחיבור מצלמות למרכז השו"ב ,בתחום תדר גלים מילימטריים ,המאושר לשימוש על ידי משרד התקשורת  ובהתאם לתנאי אישור משרד התקשורת , אנטנות יהיו כיווניות בעלות שבח של לפחות dBi 24, כולל : ציוד, כבלים ,מתאמים, אביזרים, התקנים חיבורים, קינפוג, אינטגרציה  וכל דבר אחר הנדרש להפעלה מבצעית (למעט חבילת תקשורת) , קומפלט,   כמפורט במפרט בסעיף 2.4 ובמסמכי המכרז</t>
  </si>
  <si>
    <t>אספקת והתקנת עורק תקשורת אלחוטי    PtoMP 1000Mbps, VBAND  לטווח אווירי  עד  1000 מטר ובחיבור עד 4 יחידות קצה , לחיבור מצלמות למרכז השו"ב ,בתחום תדר גלים מילימטריים ,המאושר לשימוש על ידי משרד התקשורת  ובהתאם לתנאי אישור משרד התקשורת , אנטנות יהיו כיווניות בעלות שבח של לפחות dBi 24, כולל : ציוד, כבלים ,מתאמים, אביזרים, התקנים חיבורים, קינפוג, אינטגרציה  וכל דבר אחר הנדרש להפעלה מבצעית (למעט חבילת תקשורת) , קומפלט,   כמפורט במפרט בסעיף 2.4 ובמסמכי המכרז</t>
  </si>
  <si>
    <r>
      <t>אספקה והתקנת</t>
    </r>
    <r>
      <rPr>
        <b/>
        <sz val="12"/>
        <rFont val="David"/>
        <family val="2"/>
      </rPr>
      <t xml:space="preserve"> לחצן מצוקה</t>
    </r>
    <r>
      <rPr>
        <sz val="12"/>
        <rFont val="David"/>
        <family val="2"/>
      </rPr>
      <t xml:space="preserve"> מבוסס טכנולוגיה  LoRa/IOT  עם יכולת התממשקות למערכת שו"ב, כמפורט במפרט בסעיף 2.5 ובמסמכי המכרז</t>
    </r>
  </si>
  <si>
    <r>
      <t xml:space="preserve">אספקה והתקנת חיישן </t>
    </r>
    <r>
      <rPr>
        <b/>
        <sz val="12"/>
        <rFont val="David"/>
        <family val="2"/>
      </rPr>
      <t>טמפרטורה</t>
    </r>
    <r>
      <rPr>
        <sz val="12"/>
        <rFont val="David"/>
        <family val="2"/>
      </rPr>
      <t xml:space="preserve"> תקן OUTDOOR   מבוסס טכנולוגיה LoRa/IOT  עם יכולת התממשקות למערכת שו"ב ,כמפורט במפרט בסעיף 2.5  ובמסמכי המכרז</t>
    </r>
  </si>
  <si>
    <r>
      <t xml:space="preserve">אספקה והתקנת חיישן </t>
    </r>
    <r>
      <rPr>
        <b/>
        <sz val="12"/>
        <rFont val="David"/>
        <family val="2"/>
      </rPr>
      <t>רעש</t>
    </r>
    <r>
      <rPr>
        <sz val="12"/>
        <rFont val="David"/>
        <family val="2"/>
      </rPr>
      <t xml:space="preserve"> תקן OUTDOOR   מבוסס טכנולוגיה LoRa/IOT  עם יכולת התממשקות למערכת שו"ב,כמפורט במפרט בסעיף 2.5 ובמסמכי המכרז</t>
    </r>
  </si>
  <si>
    <r>
      <t xml:space="preserve">אספקה והתקנת חיישן </t>
    </r>
    <r>
      <rPr>
        <b/>
        <sz val="12"/>
        <rFont val="David"/>
        <family val="2"/>
      </rPr>
      <t>לחות</t>
    </r>
    <r>
      <rPr>
        <sz val="12"/>
        <rFont val="David"/>
        <family val="2"/>
      </rPr>
      <t xml:space="preserve">  תקן OUTDOOR   מבוסס טכנולוגיה LoRa/IOT  עם יכולת התממשקות למערכת שו"ב,כמפורט במפרט בסעיף 2.5  ובמסמכי המכרז</t>
    </r>
  </si>
  <si>
    <r>
      <t xml:space="preserve">אספקה והתקנת חיישן </t>
    </r>
    <r>
      <rPr>
        <b/>
        <sz val="12"/>
        <rFont val="David"/>
        <family val="2"/>
      </rPr>
      <t>תנוע אינפרא אדום</t>
    </r>
    <r>
      <rPr>
        <sz val="12"/>
        <rFont val="David"/>
        <family val="2"/>
      </rPr>
      <t xml:space="preserve"> תקן OUTDOOR   מבוסס טכנולוגיה LoRa/IOT  עם יכולת התממשקות למערכת שו"ב,כמפורט במפרט בסעיף 2.5  ובמסמכי המכרז</t>
    </r>
  </si>
  <si>
    <r>
      <t xml:space="preserve">אספקה והתקנת חיישן </t>
    </r>
    <r>
      <rPr>
        <b/>
        <sz val="12"/>
        <rFont val="David"/>
        <family val="2"/>
      </rPr>
      <t xml:space="preserve">ניתור פתיחה וסגירה </t>
    </r>
    <r>
      <rPr>
        <sz val="12"/>
        <rFont val="David"/>
        <family val="2"/>
      </rPr>
      <t xml:space="preserve"> תקן OUTDOOR   מבוסס טכנולוגיה LoRa/IOT  עם יכולת התממשקות למערכת שו"ב,כמפורט במפרט בסעיף 2.5 ובמסמכי המכרז</t>
    </r>
  </si>
  <si>
    <r>
      <t xml:space="preserve">אספקה והתקנת חיישן </t>
    </r>
    <r>
      <rPr>
        <b/>
        <sz val="12"/>
        <rFont val="David"/>
        <family val="2"/>
      </rPr>
      <t xml:space="preserve">מתג מיקרו לניתור פתיחה וסגירה  </t>
    </r>
    <r>
      <rPr>
        <sz val="12"/>
        <rFont val="David"/>
        <family val="2"/>
      </rPr>
      <t xml:space="preserve"> תקן OUTDOOR   מבוסס טכנולוגיה LoRa/IOT  עם יכולת התממשקות למערכת שו"ב,כמפורט במפרט בסעיף 2.5 ובמסמכי המכרז</t>
    </r>
  </si>
  <si>
    <r>
      <t xml:space="preserve">אספקה והתקנת חיישן </t>
    </r>
    <r>
      <rPr>
        <b/>
        <sz val="12"/>
        <rFont val="David"/>
        <family val="2"/>
      </rPr>
      <t xml:space="preserve">לניטור הצפות </t>
    </r>
    <r>
      <rPr>
        <sz val="12"/>
        <rFont val="David"/>
        <family val="2"/>
      </rPr>
      <t xml:space="preserve"> תקן OUTDOOR/ IN מבוסס טכנולוגיה LoRa/IOT  עם יכולת התממשקות למערכת שו"ב,כמפורט במפרט בסעיף 2.5 ובמסמכי המכרז</t>
    </r>
  </si>
  <si>
    <r>
      <t xml:space="preserve">אספקה והתקנת חיישן </t>
    </r>
    <r>
      <rPr>
        <b/>
        <sz val="12"/>
        <rFont val="David"/>
        <family val="2"/>
      </rPr>
      <t xml:space="preserve">אינדיקציה להנפות פחי אשפה </t>
    </r>
    <r>
      <rPr>
        <sz val="12"/>
        <rFont val="David"/>
        <family val="2"/>
      </rPr>
      <t xml:space="preserve"> תקן OUTDOOR/ IN מבוסס טכנולוגיה LoRa/IOT  עם יכולת התממשקות למערכת שו"ב,כמפורט במפרט בסעיף 2.5 ובמסמכי המכרז</t>
    </r>
  </si>
  <si>
    <t>בדיקת תשתית תת קרקעית ( צנרת , גובים וכו')  קיימת , כולל: תאום עם הגורמים הרלבנטיים , בדיקת מעבר , בדיקת גובים וכו', במטר אורך  , וכל דבר אחר שנדרש להפעלה מבצעית , קומפלט, כמפורט במפרט בסעיף 6.3 ובמסמכי המכרז</t>
  </si>
  <si>
    <t>אספקה, התקנה, סדיקה ושילוט נקודת תקשורת בודדת הכוללת חיבור בשני הצדדים עד הפעלה מושלמת לרבות בדיקה, שילוט ומספור ע"ג שילוט PVC חרוט, אביזר RJ45 מסוכך בתקן CAT-7 , להתקנה בקופסת CIMA\ADA תקנית או באביזר יעודי לעמדת עבודה עה"ט\תה"ט, נקודת תקשורת תכלול כבל תקשורת CAT-7 מסדרת GIGA באורך עד 40 מטר וכול עבודה נדרשת עד לביצוע מושלם של הנקודה, כל האביזרים הנדרשים להתקנת עמדת עבודה, מסגרת ומתאמים. כל האביזרים יוגדרו  hardware component connecting approved. כולל בדיקת FLUKE, כמפורט במפרט בסעיף 3.2 ובמסמכי המכרז</t>
  </si>
  <si>
    <t>אספקה, התקנה, סדיקה ושילוט נקודת תקשורת בודדת הכוללת חיבור בשני הצדדים עד הפעלה מושלמת לרבות בדיקה, שילוט ומספור ע"ג שילוט PVC חרוט, אביזר RJ45 מסוכך בתקן CAT-7 , להתקנה בקופסת CIMA\ADA תקנית או באביזר יעודי לעמדת עבודה עה"ט\תה"ט, נקודת תקשורת תכלול כבל תקשורת CAT-7 מסדרת GIGA באורך עד 60 מטר וכול עבודה נדרשת עד לביצוע מושלם של הנקודה, כל האביזרים הנדרשים להתקנת עמדת עבודה, מסגרת ומתאמים. כל האביזרים יוגדרו  hardware component connecting approved. כולל בדיקת FLUKE,כמפורט במפרט בסעיף 3.2  ובמסמכי המכרז</t>
  </si>
  <si>
    <t>אספקה, התקנה, בדיקה של נקודת תקשורת בודדת הכוללת חיבור בשני הצדדים עד להפעלה מושלמת לרבות בדיקה, שילוט ומספור ע"ג שילוט PVC חרוט, אביזר RJ45 מסוכך בתקן CAT-7 , להתקנה בקופסה CIMA\ADA תקנית או באביזר יעודי לעמדת עבודה עה"ט\תה"ט, נקודת התקשורת תכלול כבל תקשורת CAT-7 מסדקת GIGA באורך עד 90 מטר וכול עבודה נדרשת עד לביצוע מושלם של הנקודה, כל האביזרים הנדרשים להתקנת עמדת העבודה, מסגרת ומתאמים. כל האביזרים יוגדרו CONNECTING HARDWARE COMPONENT APPROVED. כולל בדיקת FLUKE.כמפורט במפרט בסעיף 3.2 ובמסמכי המכרז</t>
  </si>
  <si>
    <t>אספקת והתקנת  כבל CAT71000 MHZ NYY  HFFR OUTDOOR מסוכך בהתקנה בכל סוג של תשתית/צנרת ,במטר אורך , כולל: מחברי/שקעי  קצה RJ45,  וכל דבר אחר שנדרש להפעלה מבצעית , קומפלט, כמפורט במפרט בסעיף 3.2 ובמסמכי המכרז</t>
  </si>
  <si>
    <t>אספקת והתקנת  כבל CAT7 1000 MGZ  INDOOR HFFR מסוכך בהתקנה בכל סוג של תשתית/צנרת ,במטר אורך , כולל: מחברי/שקעי  קצה RJ45,  וכל דבר אחר שנדרש להפעלה מבצעית , קומפלט, כמפורט במפרט בסעיף 3.2  ובמסמכי המכרז</t>
  </si>
  <si>
    <t>אספקת והתקנת  כבל CAT7A 1200 MGZ  INDOOR HFFR מסוכך בהתקנה בכל סוג של תשתית/צנרת ,במטר אורך , כולל: מחברי/שקעי  קצה RJ45,  וכל דבר אחר שנדרש להפעלה מבצעית , קומפלט, כמפורט סעיף 3.2 וכמפורט במסמכי המכרז</t>
  </si>
  <si>
    <t>אספקה והתקנת כבל תקשורת 8 גידים בתצורת-  LSZH U\FTP UG FR מסוכך מותאם לעמידה בקצב MHZ 500 בעל הדמכה לעמידה ב- CAT-6a. ללא שקעים טלדור: LSZH Wi-Fi Access FR- Very High Speed Digital RG4 83u0204103 4X2X21 כמפורט במפרט בסעיף 3.2  ובמסמכי המכרז</t>
  </si>
  <si>
    <t>פנל משתמשים רק בנוי 24 שקעי RJ45 מסוככים לא כולל מפסקים לפי מפרט לעמידה במהירות של 1000 MHZ בעל הסמכה לעמידה ב- CAT6A .כמפורט במפרט בסעיף 3.2  ובמסמכי המכרז</t>
  </si>
  <si>
    <t>אספקת והתקנת לוח ניתוב על גבי פס דין (PATCH PANEL-RJ45) ל - 12 כבלי תקשורת נחושת בתקן CAT7 , הלוח והשקעים יהיו מסוככים , כולל: אביזרים ,מגשרים, מחברים, מתאמים  וכל דבר אחר שנדרש להפעלה מבצעית , קומפלט, כמפורט במפרט בסעיף 3.2  ובמסמכי המכרז</t>
  </si>
  <si>
    <t>אספקה והתקנת מחבר קצה RJ-45 , כולל קפסא על הטיח, מותאם לעבודה בקצב MHZ 500 ובעל הסמכה לעמידה בתקן CONNECTING HARDWARE CAT6A. העבודה תכלול סימון השקע באמצעות שלט PVC חרוט(עד 20 תווים) RIT או M3 או PANDUIT או שווה ערך כולל בדיקת רציפות.מתאים גם לתיקון ושדרוג קווים.כמפורט במפרט בסעיף 3.2  ובמסמכי המכרז</t>
  </si>
  <si>
    <t>אספקה והתקנת מחבר מסוכך RJ45 זכר תיקני להתקה חיצונית ,כולל מנגנון נעלה ,מיגון חיבורים פנימיים ,תקן CAT6A (Tooless Connectors)) כמפורט במפרט בסעיף 3.2  ובמסמכי המכרז</t>
  </si>
  <si>
    <t>אספקה והתקנת שקע קצה RJ-45 , כולל קופסא על הטיח, מותאם לעבודה בקצב MHZ 500 ובעל הסמכה לעמידה בתקן CAT6A. העבודה תכלול סימון השקע באמצעות שלט PVC חרוט(עד 20 תווים) RIT או M3 או PANDUIT או שווה ערך כולל בדיקת רציפות.מתאים גם לתיקון ושדרוג קווי,כמפורט במפרט בסעיף 3.2 ובמסמכי המכרז</t>
  </si>
  <si>
    <t>אספקת מגשר ללוח ניתוב ועבור תחנת עבודה באורך 100 ס"מ, כולל 2 מחברי RJ-45 מסוככי הכבל יהיה מסוכך, מותאם לעבודה בקצב MHZ 500 ולכל דרשות תקן CAT6A. שם התקן הנ"ל יופיע על מעטה הכבל. המגשר יהיה בנוי חפי מפרט, כולל סימון מספור רציף בקצותיו. RIT או M3 או PANDUIT או שווה ערךכמפורט במפרט בסעיף 3.2 ובמסמכי המכרז</t>
  </si>
  <si>
    <t>אספקת מגשר ללוח ניתוב ועבור תחנת עבודה באורך עד 300 ס"מ לפי דרישת הלקוח , כולל 2 מחברי RJ-45 מסוככי הכבל יהיה מסוכך, מותאם לעבודה בקצב MHZ 500 ולכל דרשות תקן CAT6A. שם התקן הנ"ל יופיע על מעטה הכבל. המגשר יהיה בנוי חפי מפרט, כולל סימון מספור רציף בקצותיו. RIT או M3 או PANDUIT או שווה ערך.כמפורט במפרט בסעיף 3.2 ובמסמכי המכרז</t>
  </si>
  <si>
    <t>אספקת מגשר ללוח ניתוב ועבור תחנת עבודה באורך עד 500 ס"מ לפי דרישת הלקוח , כולל 2 מחברי RJ-45 מסוככי הכבל יהיה מסוכך, מותאם לעבודה בקצב MHZ 500 ולכל דרשות תקן CAT6A. שם התקן הנ"ל יופיע על מעטה הכבל. המגשר יהיה בנוי חפי מפרט, כולל סימון מספור רציף בקצותיו. RIT או M3 או PANDUIT או שווה ערך.כמפורט במפרט בסעיף 3.2 ובמסמכי המכרז</t>
  </si>
  <si>
    <t>אספקת והתקנת (בכל סוג תשתית)  כבל הזנת מתח 6005 נמוך מאוד OUTDOOR בעל 6  מוליכים, 2X22AWG ,במטר אורך,  כולל: מחברי קצה, אביזרים  וכל דבר אחר הנדרש לפעולה מלאה ותקינה , קומפלט, כמפורט במפרט בסעיף 3.2 ובמסמכי המכרז</t>
  </si>
  <si>
    <t>אספקת והתקנת תעלת מתכת מגולוונת בעובי של לפחות 1.5 מ"מ תקנית במידות  40 * 60 מ"מ כולל חיזוקים סופיים ואביזרים נדרשים, כולל: מכסה, צביעה בהתאם לקביעת העיריה, במטר אורך ,וכל דבר אחר שנדרש להקמת תשתית סיבים מושלמת , קומפלט, כמפורט סעיף 3.4 וכמפורט במסמכי המכרז</t>
  </si>
  <si>
    <t>אספקת והתקנת תעלת מתכת מגולוונת בעובי של לפחות 1.5 מ"מ תקנית במידות  100 * 100 מ"מ כולל חיזוקים סופיים ואביזרים נדרשים, כולל: מכסה, צביעה בהתאם לקביעת העיריה, במטר אורך ,וכל דבר אחר שנדרש להקמת תשתית סיבים מושלמת , קומפלט, כמפורט סעיף 3.4 וכמפורט במסמכי המכרז</t>
  </si>
  <si>
    <t>אספקת והתקנת תעלת מתכת מגולוונת  בעובי  של לפחות 1.5    מ"מ תקנית במידות  100 * 300 מ"מ , בהתאם לקביעת העירייה ,כולל חיזוקים סופיים ואביזרים נדרשים, כולל: מכסה, צביעה בהתאם לקביעת העיריה, במטר אורך ,וכל דבר אחר שנדרש להקמת תשתית סיבים מושלמת , קומפלט, כמפורט סעיף 3.4 וכמפורט במסמכי המכרז</t>
  </si>
  <si>
    <t>אספקת והתקנת תעלות PVC תקניות במידות עד 25 * 30 מ"מ כולל חיזוקים סופיים ואביזרים נדרשים, כולל: מכסה, במטר אורך ,וכל דבר אחר שנדרש להפעלה מבצעית , קומפלט, כמפורט סעיף 3.4 וכמפורט במסמכי המכרז</t>
  </si>
  <si>
    <t>אספקת והתקנת תעלות PVC תקניות במידות עד 60 * 40 מ"מ כולל חיזוקים סופיים ואביזרים נדרשים, כולל: מכסה, במטר אורך ,וכל דבר אחר שנדרש להפעלה מבצעית , קומפלט, כמפורט סעיף 3.4 וכמפורט במסמכי המכרז</t>
  </si>
  <si>
    <t>אספקת והתקנת תעלות PVC תקניות במידות עד 60 * 120 מ"מ כולל חיזוקים סופיים ואביזרים נדרשים, כולל: מכסה, במטר אורך ,וכל דבר אחר שנדרש להפעלה מבצעית , קומפלט, כמפורט סעיף 3.4 וכמפורט במסמכי המכרז</t>
  </si>
  <si>
    <t>אספקת והתקנת  צינור מריכף   "1  כולל: אביזרים והתקנה(למעט מעבר בין קירות ובתוך קירות) במטר אורך ,וכל דבר אחר שנדרש להפעלה מבצעית , קומפלט, כמפורט סעיף 3.4 וכמפורט במסמכי המכרז</t>
  </si>
  <si>
    <t>אספקת והתקנת  צינור מריכף   "1.5  כולל: אביזרים והתקנה(למעט מעבר בין קירות ובתוך קירות) במטר אורך ,וכל דבר אחר שנדרש להפעלה מבצעית , קומפלט, כמפורט סעיף 3.4 וכמפורט במסמכי המכרז</t>
  </si>
  <si>
    <t>אספקת והתקנת  צינור שרשורי מתכת    1"   כולל: אביזרים והתקנה(למעט מעבר בין קירות ובתוך קירות) במטר אורך ,וכל דבר אחר שנדרש להפעלה מבצעית , קומפלט, כמפורט סעיף 3.4 וכמפורט במסמכי המכרז</t>
  </si>
  <si>
    <t>אספקת והתקנת  צינור שרשורי מתכת    2"   כולל: אביזרים והתקנה(למעט מעבר בין קירות ובתוך קירות) במטר אורך ,וכל דבר אחר שנדרש להפעלה מבצעית , קומפלט, כמפורט סעיף 3.4 וכמפורט במסמכי המכרז</t>
  </si>
  <si>
    <t>ביצוע קידוח במחיצה קלה בקיר גבס או ברהיט עץ, התקנת צנרת ואביזרים נדרשים במעבר, ניקיון המקום והחזרתו  למצב קודם עד קוטר 2" בהתאם לקביעת העירייה, קומפלט, כמפורט במפרט  סעיף 3.4 וכמפורט במסמכי המכרז</t>
  </si>
  <si>
    <t>ביצוע קידוח בקיר בלוקים, התקנת צנרת ואביזרים נדרשים במעבר, ניקיון המקום והחזרתו למצב קודם עד 2"  בהתאם לקביעת העירייה, קומפלט, כמפורט סעיף 3.4  וכמפורט במסמכי המכרז</t>
  </si>
  <si>
    <t>ביצוע קידוח בבטון באמצעות מקדח יהלום עד 1",בהתאם לקביעת העירייה , כולל:  התקנת צנרת ואביזרים נדרשים, ניקיון המקום והחזרתו למצב קודם , קומפלט, כמפורט סעיף 3.4  וכמפורט במסמכי המכרז</t>
  </si>
  <si>
    <t>ביצוע קידוח בבטון באמצעות מקדח יהלום עד 4",בהתאם לקביעת העירייה , כולל:  התקנת צנרת ואביזרים נדרשים, ניקיון המקום והחזרתו למצב קודם , קומפלט, כמפורט סעיף 3.4  וכמפורט במסמכי המכרז</t>
  </si>
  <si>
    <t>אספקת והתקנת עמוד/קונזולה בגובה עד 3 מטר , כולל : התקנים, אביזרים     וכל דבר אחר שנדרש להפעלה מבצעית , קומפלט ,כמפורט במפרט בסעיף 3.4 וכמפורט במסמכי המכרז</t>
  </si>
  <si>
    <t>אספקת והתקנת עמוד/קונזולה בגובה עד 6 מטר , כולל : התקנים, אביזרים     וכל דבר אחר שנדרש להפעלה מבצעית , קומפלט ,כמפורט במפרט בסעיף 3.4 וכמפורט במסמכי המכרז</t>
  </si>
  <si>
    <t>אספקה והתקנת מתקן ארעי שאינו חודר כולל משטח בסיס לפחות 1מ"ר, מותאם למשקל (בלוקים) עד 200 ק"ג וכולל תורן (גונזולה 3") עד 3 מטר גובה כולל אישור קונסטרוקטור לאחר התקנה (ראה תמונה להמחשה בסעיף 3.4.</t>
  </si>
  <si>
    <t>אספקת והתקנת התקן מיגון כנגד טיפוס על העמוד  וכל דבר אחר שנדרש להפעלה מבצעית , קומפלט, כמפורט במפרט בסעיף 3.4 וכמפורט במסמכי המכרז</t>
  </si>
  <si>
    <t>אספקת והתקנת  של כבל אופטי OUTDOOR  בעל 6 סיבים SM  להתקנה חיצונית בכל סוג תשתית , במטר אורך  , וכל דבר אחר שנדרש להפעלה מבצעית ,  קומפלט, כמפורט במפרט בסעיף 3.1  ובמסמכי המכרז</t>
  </si>
  <si>
    <t>אספקת והתקנת  של כבל אופטי OUTDOOR  בעל 12 סיבים SM  להתקנה חיצונית בכל סוג תשתית , במטר אורך  , וכל דבר אחר שנדרש להפעלה מבצעית ,  קומפלט, כמפורט במפרט בסעיף 3.1  ובמסמכי המכרז</t>
  </si>
  <si>
    <t>אספקת והתקנת  של כבל אופטי OUTDOOR  בעל 24 סיבים SM להתקנה חיצונית בכל סוג תשתית,  במטר אורך  , וכל דבר אחר שנדרש להפעלה מבצעית , קומפלט, כמפורט במפרט בסעיף 3.1  ובמסמכי המכרז</t>
  </si>
  <si>
    <t>אספקת והתקנת  של כבל אופטי OUTDOOR  בעל  48 סיבים SM  להתקנה חיצונית בכל סוג תשתית,  בנשיפה,  במטר אורך  , וכל דבר אחר שנדרש להפעלה מבצעית , קומפלט,כמפורט במפרט בסעיף 3.1 ובמסמכי המכרז</t>
  </si>
  <si>
    <t>אספקת והתקנת  של כבל אופטי OUTDOOR  בעל  72 סיבים SM  להתקנה חיצונית בכל סוג תשתית, במטר אורך , וכל דבר אחר שנדרש להפעלה מבצעית , קומפלט, כמפורט במפרט בסעיף 3.1  ובמסמכי המכרז</t>
  </si>
  <si>
    <t>התקנת כבל/צנרת  מכל סוג שהוא בהתקנה עילית במטר אורך (מ"א) על גבי כבל מתכת המתוח בין 2 התקני גובה או עמודי מצלמה , כולל : אביזרים , עבודות תשתית וכל דבר אחר שנדרש להפעלה מבצעית , קומפלט, כמפורט במפרט בסעיף 3.1 ובמסמכי המכרז</t>
  </si>
  <si>
    <t>אספקה והתקנה של ארגונית (קלוג'ר) לכבל אופטי בגודל עד 48 סיב לא כולל ריתוכים, התקנה בארון ו/או בגוב ו/או בכל מקום שיקבע על ידי העירייה וכל דבר אחר שנדרש להפעלה מבצעית שלמה, קומפלט ,כמפורט במפרט בסעיף 3.1  ובמסמכי המכרז</t>
  </si>
  <si>
    <t>אספקה והתקנה של ארגונית (קלוג'ר) לכבל אופטי בגודל עד 144 סיב לא כולל ריתוכים, התקנה בארון ו/או בגוב ו/או בכל מקום שיקבע על ידי העירייה וכל דבר אחר שנדרש להפעלה מבצעית שלמה, קומפלט כמפורט במפרט בסעיף 3.1  ובמסמכי המכרז</t>
  </si>
  <si>
    <t>אספקה, התקנה, בדיקה ושילוט לוח ניתוב אופטי  ל- 6/12 סיבים  על פס דין כולל מתאמים ומחברי SC ו/או LC לסיבי  MM/SM ומגש לכבלים כולל פנל עליון לשמירת רווח ומגש איסוף מגשרים כולל :פס שילוט. לוחות הניתוב יהיו סגורים ובעלי מגירה נשלפת. העבודה תכלול את כל האביזרים, מגשרים ,המתאמים וההתקנות הנדרשות להתקנת הסיבים (ללא ריתוכים) .  וכל דבר אחר שנדרש להפעלה מבצעית , קומפלט, כמפורט במפרט בסעיף 3.1  ובמסמכי המכרז</t>
  </si>
  <si>
    <t>אספקה, התקנה, בדיקה ושילוט לוח ניתוב אופטיDIN RAIL  עד 24 סיבים כולל מתאמים ומחברי SC ו/או LC לסיבי  MM/SM ומגש לכבלים כולל פנל עליון לשמירת רווח ומגש איסוף מגשרים כולל :פס שילוט. לוחות הניתוב יהיו סגורים ובעלי מגירה נשלפת. העבודה תכלול את כל האביזרים, מגשרים ,המתאמים וההתקנות הנדרשות להתקנת הסיבים (ללא ריתוכים)    וכל דבר אחר שנדרש להפעלה מבצעית , קומפלט, קומפלט, כמפורט במפרט בסעיף 3.1  ובמסמכי המכרז</t>
  </si>
  <si>
    <t>אספקה, התקנה, בדיקה ושילוט לוח ניתוב אופטי "19עד -72 סיבים כולל: מתאמים ומחברי SC ו/או LC לסיבי MM/SM , מסגרת, מגש לכבלים כולל פנל עליון לשמירת רווח ,מגש איסוף מגשרים , אביזרים ,פסי שילוט. לוחות הניתוב יהיו סגורים ובעלי מגירה נשלפת. העבודה תכלול את כל האביזרים, מגשרים ,המתאמים וההתקנות הנדרשות להתקנת הסיבים (ללא ריתוכים) .  וכל דבר אחר שנדרש להפעלה מבצעית ,  קומפלט, כמפורט במפרט בסעיף 3.1  ובמסמכי המכרז</t>
  </si>
  <si>
    <t>אספקה והתקנה מגשר אופטי עד 3 מטר מכל סוג (לפי הגדרת הפרויקט) מוכן להתקת OUTDOOR ומוגן נגד מכרסמים  כמפורט במפרט בסעיף 3.1  ובמסמכי המכרז</t>
  </si>
  <si>
    <t>אספקה והתקנה מגשר אופטי עד 5 מטר מכל סוג (לפי הגדרת הפרויקט) מוכן להתקת OUTDOOR ומוגן נגד מכרסמים כמפורט במפרט בסעיף 3.1  ובמסמכי המכרז</t>
  </si>
  <si>
    <t>ביצוע חריצה בטכנולוגיית מיקרוטרנצ'ינג ברוחב של עד 3 ס"מ , כולל איטום והחזרת מצב לקדמותו במטר אורך (מ"א) וכל דבר אחר שנדרש להפעלה מבצעית, קומפלט, כמפורט סעיף 3.4 וכמפורט במסמכי המכרז</t>
  </si>
  <si>
    <t>חפירה בעפר בעומק  80 ס"מ  ורוחב   40 ס"מ בשטח פתוח כולל ריבוד חול וסרט סימון, כולל: החזרת מצב לקדמותו במטר אורך (מ"א) ,  וכל דבר אחר שנדרש להפעלה מבצעית, קומפלט, כמפורט סעיף 3.4 וכמפורט במסמכי המכרז</t>
  </si>
  <si>
    <t>כנ"ל אך תוספת מחיר לפתיחה וסגירת מדרכה/רחוב/סמטה מאבנים משתלבות ו/או אחרות ,כולל: החזרת מצב לקדמותו במטר אורך (מ"א) ,  וכל דבר אחר שנדרש להפעלה מבצעית, קומפלט, כמפורט במפרט בסעיף 3.4 ובמסמכי המכרז</t>
  </si>
  <si>
    <t>כנ"ל אך תוספת מחיר לפתיחה וסגירת אספלט כולל: פינוי עודפי חפירה ומילוי חול ומצעים בשכבות וכיסוי באמצעות אספלט ,  כולל החזרת מצב לקדמותו במטר אורך (מ"א) ,  וכל דבר אחר שנדרש להפעלה מבצעית, קומפלט, כמפורט במפרט בסעיף 3.4 ובמסמכי המכרז</t>
  </si>
  <si>
    <t>ביצוע של קדיחה אופקית באורך של עד 10 מטר בהתאם לקביעת העירייה , כולל : 2 צינורות 3 צול והתקנת חבל משיכה, כולל החזרת מצב לקדמותו וכל דבר אחר שנדרש להפעלה מבצעית, קומפלט, כמפורט במפרט בסעיף 3.4 ובמסמכי המכרז</t>
  </si>
  <si>
    <t>ניקוי של תשתית תת קרקעית (גובים, צנרת וכו')  והכנה להשחלת צנרת/כבילה , כולל :תיאום עם הגורמים הרלבנטיים, במטר אורך ( ללא תלות בגובים וללא חישוב אורך הגוב)  וכל דבר אחר שנדרש להפעלה מבצעית , קומפלט, כמפורט במפרט בסעיף 3.4 ובמסמכי המכרז</t>
  </si>
  <si>
    <t>אספקה והתקנת צינור PVC תיקני בקוטר 3 צול (יק"ע 75)  ,בהתקנה תת קרקעית ,כולל: חוט משיכה , במ"א,  קומפלט, כמפורט סעיף 3.4 וכמפורט במפרט בסעיף 3.4 ובמסמכי המכרז</t>
  </si>
  <si>
    <t>אספקה והתקנת צינור PVC תיקני בקוטר 2 צול (יק"ע50)  ,בהתקנה תת קרקעית ,כולל: חוט משיכה , במ"א,  קומפלט, כמפורט סעיף 3.4 וכמפורט במפרט בסעיף 3.4 ובמסמכי המכרז</t>
  </si>
  <si>
    <t>אספקה והתקנת צינור PVC שרשורי מוקשח , 2 צול 50 מ"מ  ,בהתקנה תת קרקעית ,כולל: חוט משיכה , במ"א,  קומפלט, כמפורט במפרט בסעיף 3.4  ובמסמכי המכרז</t>
  </si>
  <si>
    <t>אספקת והתקנת קסטה עד 6 צינוריות בקוטר 14/16 מ"מ  בחריצת מיקרוטרנצ'ינג במטר אורך : כולל : מתאמים, מחברים אטמים וכל דבר אחר הנדרש להפעלה מבצעית  , קומפלט, כמפורט במפרט בסעיף 3.4 ובמסמכי המכרז</t>
  </si>
  <si>
    <t>אספקה והתקנה של גוב תקשורת בקוטר 80  ס"מ עומק 1 מ' תקני כולל מכסה ברזל מחוסם לעומס 5 טון, כולל: חפירה, קידוחים הכנת פתחים, סימון המכסה והטבעת/מסגרת בהטבעה בעת היציקה , בהתאם לקביעת העירייה ,  החזרת מצב לקדמותו וכל דבר אחר שנדרש להפעלה מבצעית ,קומפלט, כמפורט במפרט בסעיף 3.4 ובמסמכי המכרז</t>
  </si>
  <si>
    <t>אספקה, התקנה, בדיקה ושילוט לוח ניתוב אופטי "19 ל- 24 סיבים כולל מתאמים ומחברי SC ו/או LC לסיבי  MM/SM ומגש לכבלים כולל פנל עליון לשמירת רווח ומגש איסוף מגשרים כולל :פס שילוט. לוחות הניתוב יהיו סגורים ובעלי מגירה נשלפת. העבודה תכלול את כל האביזרים, מגשרים ,המתאמים וההתקנות הנדרשות להתקנת הסיבים (ללא ריתוכים) וכל דבר אחר שנדרש להפעלה מבצעית , קומפלט, קומפלט, כמפורט במפרט בסעיף 3.1 ובמסמכי המכרז</t>
  </si>
  <si>
    <t>ריתוך סיב לסיב או למחבר PIGTAIL, קומפלט, כמוגדר במפרט בסעיף 3.1 ובמסמכי המכרז כולל בדיקות OTDR והפצת דוח  כמפורט במפרט בסעיף 3.1  ובמסמכי המכרז</t>
  </si>
  <si>
    <t xml:space="preserve">הסרה ופינוי של מרכיבים שאין צורך בהם  במרכז המערכת (חדר תקשורת)  ובמוקד העירוני  הקיים , סידור המסדים , ציוד , כבילה ותשתיות קיימות , במידת הנדרש באמצעות קבלני התחזוקה של המערכות והציודים ובהתאם להנחיות העירייה קומפלט, כמפורט במפרט סעיף 6.3 ובמסמכי המכרז  </t>
  </si>
  <si>
    <t xml:space="preserve">פירוק, ניתוק, הסרה ופינוי של מערכת המצלמות הישנה (על כלל מרכיביה, כולל תשתיות) וכל מרכיב ו/או תשתית אחרת  שאיננה נדרש במערכת בהתאם לקביעת העירייה, כולל: החזרת מצב לקדמותו בהתאם לקביעת העירייה, קומפלט וכמפורט במסמכי המכרז בסעיף 6.3. </t>
  </si>
  <si>
    <t xml:space="preserve">העתקה של מצלמה/חיישן/יחידת AP /ארון מותקן על עמוד  (כולל המארז וכו'), כולל: הסרה של המרכיב (כולל המארז וכו' ) , החזרת מצב לקדמותו ו/או השארת התשתית (בהתאם לקביעת העירייה) , התקנה במקום אחר בתשתית קיימת ,  בדיקות , ניקוי, שיפוץ, מחברים, התאמה, חיבור, כיוונון, קינפוג , השלמה, הכנה להתקנה במקום החדש ,אינטגרציה וכל דבר אחר הנדרש להפעלה מבצעית , קומפלט ,כמפורט במסמכי המכרז סעיף 6.3.   </t>
  </si>
  <si>
    <t>העתקה של ארון ציוד על כלל מרכיביו  , כולל: פירוק הציוד והכבילה, הסרה של ארון הציוד    , השמשת הארון והציוד והכנתו להתקנה חדשה ,  החזרת מצב לקדמותו ו/או השארת התשתית (בהתאם לקביעת העירייה) , התקנה במקום אחר בתשתית קיימת ,  בדיקות , ניקוי, שיפוץ, התאמה, חיבור, כיוונון, קינפוג , השלמה, אינטגרציה וכל דבר אחר הנדרש להפעלה מבצעית , קומפלט ,כמפורט במסמכי המכרז סעיף 6.3.</t>
  </si>
  <si>
    <t>עלות שעת עבודה  לטכנאי שרות לתיקון תקלות ו/או תמיכה טכנית בתקופה שלאחר תקופת האחריות (במידה ולא קיים הסכם תחזוקה) . המחיר בפריט זה כולל נסיעות ועבודה ללא חלפים בכל שעות היממה כמפורט במפרט בסעיף 6.2  ובמסמכי המכרז</t>
  </si>
  <si>
    <t>עלות צוות של 2 טכנאים עבודה ליום עבודה של 8 שעות (נטו)  לביצוע עבודות בינוי  ותשתיות (קרקעית, עילית,  תת קרקעית וכו')  כלשהן על פי קביעת העירייה ושאינן כלולות במכרז ו/או בכתב כמויות, כגון: בדיקת תשתית, ניקוי תשתית , תיקון תשתית , התקנת מובילים, התקנת כבלים חיבור של תשתית, חיזוקים מכניים וכו' (רק עבודה ולמעט ריתוכים) כמפורט במפרט בסעיף 6.2  ובמסמכי המכרז</t>
  </si>
  <si>
    <t>עלות שעת עבודה לאיש DBA לצורך ביצוע עבודות אינטגרציה/פיתוח מעבר למוגדר בכתב הכמויות וכמפורט במסמכי המכרזכמפורט במפרט בסעיף 6.2  ובמסמכי המכרז.</t>
  </si>
  <si>
    <t>עלות שעת עבודה לטכנאי מערכות מחשב לצורך ביצוע עבודות אינטגרציה/פיתוח מעבר למוגדר בכתב הכמויות וכמפורט במסמכי המכרזכמפורט במפרט בסעיף 6.2 ובמסמכי המכרז.</t>
  </si>
  <si>
    <t>עלות שעת עבודה (נטו) של טכנאי מקצועי  לביצוע עבודות בינוי  ותשתיות (קרקעית, עילית,  תת קרקעית וכו')  כלשהן על פי קביעת העירייה ושאינן כלולות במכרז ו/או בכתב  כמויות , כגון  : בדיקת תשתית, ניקוי תשתית , תיקון תשתית , התקנת מובילים, התקנת כבלים חיבור של תשתית, חיזוקים מכניים וכו' (רק עבודה ולמעט ריתוכים) כמפורט במפרט בסעיף 6.2 ובמסמכי המכרז.</t>
  </si>
  <si>
    <t>עלות שעת עבודה למיישם / מטמיע מערכות מידע לצורך ביצוע עבודות אינטגרציה/פיתוח מעבר למוגדר בכתב הכמויות וכמפורט במסמכי המכרזכמפורט במפרט בסעיף 6.2 ובמסמכי המכרז</t>
  </si>
  <si>
    <t>עלות שעת עבודה לטכנאי תקשורת לצורך ביצוע עבודות אינטגרציה/פיתוח מעבר למוגדר בכתב הכמויות וכמפורט במסמכי המכרזכמפורט במפרט בסעיף 6.2 ובמסמכי המכרז</t>
  </si>
  <si>
    <t>עלות שעת עבודה של מהנדס פיתוח לצורך פיתוח ממשק למערכת חיצונית מעבר למוגדר בכתב הכמויותכמפורט במפרט בסעיף 6.2 ובמסמכי המכרז</t>
  </si>
  <si>
    <t>יום עבודה של מנוף סל /במת הרמה לתנאי חוץ ועד 12 מטר גובה כמפורט במפרט בסעיף 6.2  ובמסמכי המכרז</t>
  </si>
  <si>
    <t>אספקת והתקנת מערכת וידאו אנליטיק מרכזית (חומרה ותוכנה) לניתוח וידאו בזמן אמת, הכוללת 100 ערוצים , כולל: התממשקות למצלמות והמערכות הנוגעות והתממשקות למערכת השו"ב , כולל: כל התוכנות,  הציוד, אבזרים, כבלים, התקנים, כיוונונים, התאמות, מתאמים  קינפוג ואינטגרציה וכל דבר אחר הנדרש להפעלה מבצעית , קומפלט כמפורט במפרט סעיף 4.1 וכמפורט במסמכי המכרז  כמפורט במפרט בסעיף 4.1 ובמסמכי המכרז.</t>
  </si>
  <si>
    <t>אספקת והתקנת תוספת של מארז מצברים חיצוני  בתצורת 19" למערכת ה- UPS  , לתוספת זמן גיבוי של לפחות 5 דקות בהספק מלא , כולל: אביזרים, מחברים, כבלים וכל דבר אחר נדרש להפעלה מבצעית, קומפלט, כמפורט במפרט סעיף 2.3 וכמפורט במסמכי המכרז.</t>
  </si>
  <si>
    <t>אספקת והתקנת ארון תקשורת סטנדרטי 19",   500 10 U להתקנה על קיר או על רצפה, כולל: כל האביזרים הנדרשים, התקנים מכניים , פס חשמל תקני N6 , פס ארקעה וחיבור להארקעת יסות, חיבור לארון חשמל , דלת קדמית מתכת מרוררת עד 70% וכל הנדרש עבור השלמת ההתקנה באופן מלא, כולל את כל הדרישות המוגדרות במפרט בסעיף 3.3  וכמפורט במסמכי המכרז.</t>
  </si>
  <si>
    <t>אספקת והתקנת ארון תקשורת סטנדרטי 19", בגובה של   500 15 U להתקנה על קיר או על רצפה, כולל:כל האביזרים הנדרשים, התקנים מכניים , פס חשמל תקני N6 , פס ארקעה וחיבור להארקעת יסות, חיבור לארון חשמל , דלת קדמית מתכת מרוררת עד 70% וכל הנדרש עבור השלמת ההתקנה באופן מלא, כולל את כל הדרישות המוגדרות במפרט בסעיף 3.3  וכמפורט במסמכי המכרז.</t>
  </si>
  <si>
    <t>אספקת והתקנת ארון תקשורת סטנדרטי 19", בגובה של   600 20 U להתקנה על קיר או על רצפה, כולל: כל האביזרים הנדרשים, התקנים מכניים , פס חשמל תקני N6 , פס ארקעה וחיבור להארקעת יסות, חיבור לארון חשמל , דלת קדמית מתכת מרוררת עד 70% וכל הנדרש עבור השלמת ההתקנה באופן מלא, כולל את כל הדרישות המוגדרות במפרט בסעיף 3.3  וכמפורט במסמכי המכרז.</t>
  </si>
  <si>
    <t xml:space="preserve">אספקת והתקנת ארון תקשורת סטנדרטי 19/25" , בגובה של  עד 1000 44  U להתקנה על רצפה, ולל: כל האביזרים הנדרשים, התקנים מכניים , פס חשמל תקני N12 , פס ארקעה וחיבור להארקעת יסות, חיבור לארון חשמל , דלת קדמית מתכת מרוררת עד 70% , דלת אחורית מתכת חצוייה וכל הנדרש עבור השלמת ההתקנה באופן מלא, כולל את כל הדרישות המוגדרות במפרט בסעיף 3.3  וכמפורט במסמכי המכרז. </t>
  </si>
  <si>
    <t>אספקת והתקנת מסד שרתים/ציוד תקשורת 42U ואחר בכל מקום שתקבע העירייה , ברוחב 19/25"  עד 80 ס"מ ועומק 80 ס"מ   כולל: כל האביזרים הנדרשים, התקנים מכניים , פס חשמל תקני N12 , פס ארקעה וחיבור להארקעת יסות, חיבור לארון חשמל , דלת קדמית מתכת מרוררת עד 70% , דלת אחורית מתכת חצוייה וכל הנדרש עבור השלמת ההתקנה באופן מלא, כולל את כל הדרישות המוגדרות במפרט בסעיף 3.3  וכמפורט במסמכי המכרז.</t>
  </si>
  <si>
    <t>אספקת והתקנת ארון ציוד/תקשורת  סטנדרטי 19" , , בגובה של   24U ועומק עד 100 ס"מ, התקנה על ריצפה מוכנה בכל מקום שתקבע העירייה, הארון יוזן ממתח 220VAC או DC  בהתאם לקביעת העירייה ,כולל: כל האביזרים הנדרשים, התקנים מכניים , פס חשמל תקני N12 , פס ארקעה וחיבור להארקעת יסות, חיבור לארון חשמל , דלת קדמית ואחורית  מתכת מרוררת עד 70% ,   וכל הנדרש עבור השלמת ההתקנה באופן מלא, כולל את כל הדרישות המוגדרות במפרט בסעיף 3.3  וכמפורט במסמכי המכרז.</t>
  </si>
  <si>
    <t>ערכת הארקה לארון תקשורת קיים, הערכה תכלול פס חיבורים יעודי כולל בורגי חיבורים וצמות חיבור מכבל הארקה 16 ממ"ר גמיש לכל אביזרי הארון וכל הציודים בו, חיבור בתצורת כוכב מפס החיבורים לציוד.</t>
  </si>
  <si>
    <t>אספקת והתקנת ארון תקשורת סטנדרטי 19",   מ"מ 500  6 U להתקנה על קיר או על רצפה , כולל: כל האביזרים הנדרשים, התקנים מכניים , פס חשמל תקני N6 , פס ארקעה וחיבור להארקעת יסות, חיבור לארון חשמל , דלת קדמית מתכת מרוררת עד 70% וכל הנדרש עבור השלמת ההתקנה באופן מלא,כולל את כל הדרישות המוגדרות במפרט בסעיף 3.3  וכמפורט במסמכי המכרז.</t>
  </si>
  <si>
    <t xml:space="preserve">אספקת והתקנת יחידת AP INDOOR 2.4/5GHZ DUAL BAND  WIFI6   כולל : אנטנות פנימיות , התקנים, אביזרים, כולל מערכת ניטור ,שליטה ואנליטיקה  בענן  כולל יכולות CAPTIVE PORTAL  כמפורט במפרט סעיף 2.7 וכמפורט במסמכי המכרז </t>
  </si>
  <si>
    <t xml:space="preserve">אספקת והתקנת יחידת WIFI AP OUTDOOR 2.4/5GHZ DUAL BAND   MU-MIMO 3X3 AC MESH, כולל : אנטנות פנימיות , התקנים, אביזרים, כולל מערכת ניטור ,שליטה ואנליטיקה  בענן  כולל יכולות CAPTIVE PORTAL  כמפורט במפרט סעיף 2.7 וכמפורט במסמכי המכרז </t>
  </si>
  <si>
    <t xml:space="preserve">אספקת והתקנת בקר אלחוטי onprem או בענן  ל- 500 יחידות AP , כולל : רישיונות תוכנה/חומרה , אביזרים, התקנים, מתאמים , מגשרים, חיבורים וכל דבר אחר הנדרש להפעלה מבצעית של מערכת אינטרנט אלחוטית  בטכנולוגיית WIFI, קומפלט , כמפורט במפרט סעיף 2.7 וכמפורט במסמכי המכרז </t>
  </si>
  <si>
    <t xml:space="preserve">כרטיס זיכרון 64GB תואם להקלטה  בלכל מצלמה </t>
  </si>
  <si>
    <t xml:space="preserve">כרטיס זיכרון 128GB תואם להקלטה בלכל מצלמה </t>
  </si>
  <si>
    <t>שופר כריזה IP כולל  ממשק למערכת VMS , כולל מגבר וכל האביזרים הנדרשים להפעלה מלאיה.</t>
  </si>
  <si>
    <t>מיקרופון חיצוני IP כולל ממשק למערכת VMS ,כולל כל האביזרים הנדרשים להפעלתו.</t>
  </si>
  <si>
    <t xml:space="preserve">אספקת עגלת חץ  עבור סימון נתיבי התנועי בזמן העבודות בכבישים בשעות יום ולילה ,כולל כל האישורים ואביזרים הנלווים. </t>
  </si>
  <si>
    <t>13.13</t>
  </si>
  <si>
    <t xml:space="preserve">בדיקה ואישור על ידי מהנדס קונסטרוקציה לכל רכיב קריטי ,מכני או הנדסי,  כולל הפצת דוח מפורט לרשות </t>
  </si>
  <si>
    <t>פרק 13: שעות עבודה ,הדרכת ואישורים מיוחדים.</t>
  </si>
  <si>
    <t>1.4</t>
  </si>
  <si>
    <t>1.1</t>
  </si>
  <si>
    <t>1.2</t>
  </si>
  <si>
    <t>1.3</t>
  </si>
  <si>
    <t>1.5</t>
  </si>
  <si>
    <t>1.6</t>
  </si>
  <si>
    <t>1.7</t>
  </si>
  <si>
    <t>1.8</t>
  </si>
  <si>
    <t>1.9</t>
  </si>
  <si>
    <t>1.40</t>
  </si>
  <si>
    <t xml:space="preserve">אספקת  מצלמה  PTZ  אנטי ונדלי  4MP  עם עמידה במליחות יתר לפי תקן NEMA 4X, WF2 וכולל: מארז מלא, עדשות מתאימות ,אביזרי התקנה ,  מחברים, התאמה, חיבור, כיוונון, קינפוג, אינטגרציה  וכל דבר אחר הנדרש להפעלה מבצעית , קומפלט, וכולל את כל הדרישות המפורטות במסמך SPEC סעיפים 2.1 וכמוגדר במסמכי המכרז    </t>
  </si>
  <si>
    <t>1.41</t>
  </si>
  <si>
    <t>1.42</t>
  </si>
  <si>
    <t>1.43</t>
  </si>
  <si>
    <t>שרת מרכזי ותוכנית ניהול למערכת IOT כולל ממשק שו"ב ורישיונות עבור לפחות 5 משתמשים בו זמני לתקופת התחזוקה .</t>
  </si>
  <si>
    <t>אספקה והתקנת רכיב GATEWAY לניהול והפעלה מערכת LORA  , יחידה חיצונית פועלת בתדר עד 917-920 MHZ.
המשרד מבקש להביא לידיעת גורמים המבקשים לעשות שימוש במכשירים בטכנולוגיות במסגרת השינויים שעשויים להיערך בצו, עשויים להיקבע גם סייגים שלפיהם השימוש בציוד במסגרת סעיף (י1) יוגבל כך שמחזור הפעילות (Duty Cycle) לא יעלה על 1% והספק השידור בכל אחד מפסי השידור לא יעלה על 25 מיליוואט, למעט בתדר917-920  מה"ץ (מגה הרץ) בו עשוי להתאפשר שידור בהספק שלא יעלה על 100 מיליוואט, כמפורט במפרט בסעיף 2.5 ובמסמכי המכרז</t>
  </si>
  <si>
    <t xml:space="preserve">בדיקות FLUKE כולל הפצת דוח עבור אתרים קיימים בהם נדרש לבדוק תשתיות ומערכות  כמפורט במפרט בסעיף 6.1 ובמסמכי המכרז, מעבר למוגדר בכתב הכמויות </t>
  </si>
  <si>
    <t xml:space="preserve">הכנת תיק ASMADE  כולל שרטוטים בפורמט DWGוPDF, סקיצה NETWORKING חד קווית, מפרטים של כל ציוד שהותקן בפרויקט, בדיקות FLUKE  ו OTDR , תנאי שירות ו  SLA כמפורט במפרט בסעיף 6.1 ובמסמכי המכרז  מעבר, למוגדר בכתב הכמויות  </t>
  </si>
  <si>
    <t>בדיקות OTDR לסיב (גיד בודד) כולל הפצת דוח עבור אתרים קיימים בהם נדרש לבדוק תשתיות ומערכות .כמפורט במפרט בסעיף 6.1 ובמסמכי המכרז,מעבר למוגדר בכתב הכמויות.</t>
  </si>
  <si>
    <r>
      <t xml:space="preserve">אספקה מצלמה </t>
    </r>
    <r>
      <rPr>
        <b/>
        <sz val="12"/>
        <rFont val="David"/>
        <family val="2"/>
      </rPr>
      <t>כיפה</t>
    </r>
    <r>
      <rPr>
        <sz val="12"/>
        <rFont val="David"/>
        <family val="2"/>
      </rPr>
      <t xml:space="preserve"> אנטי ונדלי  4MP או שו"ע כולל: מארז מלא, עדשות מתאימות ,אביזרי התקנה,  מחברים, התאמה, חיבור, כיוונון, קינפוג, אינטגרציה  וכל דבר אחר הנדרש להפעלה מבצעית , קומפלט, וכולל את כל הדרישות המפורטות במסמך SPEC   סעיף 2.1 וכמוגדר במסמכי המכרז     </t>
    </r>
  </si>
  <si>
    <r>
      <t xml:space="preserve">אספקה מצלמת  </t>
    </r>
    <r>
      <rPr>
        <b/>
        <sz val="12"/>
        <rFont val="David"/>
        <family val="2"/>
      </rPr>
      <t>צינור</t>
    </r>
    <r>
      <rPr>
        <sz val="12"/>
        <rFont val="David"/>
        <family val="2"/>
      </rPr>
      <t xml:space="preserve"> אנטי ונדלי  4MP   כולל: מארז מלא, עדשות מתאימות ,אביזרי התקנה ,  מחברים, התאמה, חיבור, כיוונון, קינפוג, אינטגרציה  וכל דבר אחר הנדרש להפעלה מבצעית , קומפלט, וכולל את כל הדרישות המפורטות במסמך SPEC   סעיף 2.1 וכמוגדר במסמכי המכרז      </t>
    </r>
  </si>
  <si>
    <r>
      <t xml:space="preserve">אספקה מצלמה </t>
    </r>
    <r>
      <rPr>
        <b/>
        <sz val="12"/>
        <rFont val="David"/>
        <family val="2"/>
      </rPr>
      <t>כיפה</t>
    </r>
    <r>
      <rPr>
        <sz val="12"/>
        <rFont val="David"/>
        <family val="2"/>
      </rPr>
      <t xml:space="preserve">  אנטי ונדלי   8MP   כולל: מארז מלא, עדשות מתאימות ,אביזרי התקנה,  מחברים, התאמה, חיבור, כיוונון, קינפוג, אינטגרציה  וכל דבר אחר הנדרש להפעלה מבצעית , קומפלט, וכולל את כל הדרישות המפורטות במסמך SPEC סעיף 2.1 וכמוגדר במסמכי המכרז   </t>
    </r>
  </si>
  <si>
    <r>
      <t xml:space="preserve">אספקת  מצלמה  </t>
    </r>
    <r>
      <rPr>
        <b/>
        <sz val="12"/>
        <rFont val="David"/>
        <family val="2"/>
      </rPr>
      <t>צינור</t>
    </r>
    <r>
      <rPr>
        <sz val="12"/>
        <rFont val="David"/>
        <family val="2"/>
      </rPr>
      <t xml:space="preserve"> אנטי ונדלי  8MP  כולל: מארז מלא, עדשות מתאימות ,אביזרי התקנה ,  מחברים, התאמה, חיבור, כיוונון, קינפוג, אינטגרציה  וכל דבר אחר הנדרש להפעלה מבצעית , קומפלט, וכולל את כל הדרישות המפורטות במסמך SPEC   סעיף 2.1 וכמוגדר במסמכי המכרז   </t>
    </r>
  </si>
  <si>
    <t>שרת עבור וידאו אנליטיקה (עד 50 ערוצים) לפי דרישות בסעיף 4.2</t>
  </si>
  <si>
    <t>אספקת והתקנת יחידת תאורה  LED IR  OUTDOOR למצלמה קיימת או חדשה לטווח עד 100 מטר לפחות, כולל:  חיבורים ,מארז, אביזרים, קינפוג, אינטגרציה וכל דבר אחר הנדרש להפעלה מבצעית, קומפלט</t>
  </si>
  <si>
    <t xml:space="preserve">אספקת והתקנת מחשב  הפעלה  לצפייה, ניהול ושליטה במצלמות באמצעות תוכנת כגון  VMS בעמדת הפעלה בכל מקום שעליו תחליט העירייה  , כולל: רישיונות תוכנה ,מסך 27", מקלדת , עכבר , ג'ויסטיק , כולל כל הציוד, אביזרים, חיבורים, התקנים, התאמות,  קינפוג , אינטגרציה וכל דבר אחר  הנדרש להפעלה מבצעית </t>
  </si>
  <si>
    <t xml:space="preserve">התקנת מצלמה על בסיס עמוד תאורה או כל תורן אחר  עד גובה 12 מטר . התקנה על סל הרמה תיקני כולל אמצאי בטיחות הנדרשים לפעילות הנ"ל </t>
  </si>
  <si>
    <r>
      <t xml:space="preserve">אספקה מצלמה </t>
    </r>
    <r>
      <rPr>
        <b/>
        <sz val="12"/>
        <rFont val="David"/>
        <family val="2"/>
      </rPr>
      <t>כיפה</t>
    </r>
    <r>
      <rPr>
        <sz val="12"/>
        <rFont val="David"/>
        <family val="2"/>
      </rPr>
      <t xml:space="preserve">  אנטי ונדלי    PTRZ 8MP  </t>
    </r>
    <r>
      <rPr>
        <b/>
        <sz val="12"/>
        <rFont val="David"/>
        <family val="2"/>
      </rPr>
      <t xml:space="preserve">כולל יכולות אנליטיקה וממשק ניהול ענני </t>
    </r>
    <r>
      <rPr>
        <sz val="12"/>
        <rFont val="David"/>
        <family val="2"/>
      </rPr>
      <t xml:space="preserve">לפי יכולות בסעיף 4.2, כולל  : מארז מלא, עדשות מתאימות ,אביזרי התקנה,  מחברים, התאמה, חיבור, כיוונון, קינפוג, אינטגרציה  וכל דבר אחר הנדרש להפעלה מבצעית, קומפלט, וכולל את כל הדרישות המפורטות במסמך SPEC   סעיף 2.1 וכמוגדר במסמכי המכרז      </t>
    </r>
  </si>
  <si>
    <r>
      <t xml:space="preserve">אספקה מצלמת </t>
    </r>
    <r>
      <rPr>
        <b/>
        <sz val="12"/>
        <rFont val="David"/>
        <family val="2"/>
      </rPr>
      <t>צינור</t>
    </r>
    <r>
      <rPr>
        <sz val="12"/>
        <rFont val="David"/>
        <family val="2"/>
      </rPr>
      <t xml:space="preserve"> 4-6MP    כולל </t>
    </r>
    <r>
      <rPr>
        <b/>
        <sz val="12"/>
        <rFont val="David"/>
        <family val="2"/>
      </rPr>
      <t xml:space="preserve">עמידה במליחות יתר </t>
    </r>
    <r>
      <rPr>
        <sz val="12"/>
        <rFont val="David"/>
        <family val="2"/>
      </rPr>
      <t xml:space="preserve">לפי תקן EN 60068-2-52:1996   </t>
    </r>
    <r>
      <rPr>
        <b/>
        <sz val="12"/>
        <rFont val="David"/>
        <family val="2"/>
      </rPr>
      <t xml:space="preserve">,יכולות אנליטיקה וממשק ניהול ענני </t>
    </r>
    <r>
      <rPr>
        <sz val="12"/>
        <rFont val="David"/>
        <family val="2"/>
      </rPr>
      <t xml:space="preserve">לפי יכולות בסעיף 4.2, כולל: מארז מלא, אביזרי התקנה ,  מחברים, התאמה, חיבור, כיוונון, קינפוג, אינטגרציה  וכל דבר אחר הנדרש להפעלה מבצעית , קומפלט, וכולל את כל הדרישות המפורטות במפרט סעיף 2.1 וכמוגדר במסמכי המכרז   </t>
    </r>
  </si>
  <si>
    <r>
      <t xml:space="preserve">אספקה מצלמת </t>
    </r>
    <r>
      <rPr>
        <b/>
        <sz val="12"/>
        <rFont val="David"/>
        <family val="2"/>
      </rPr>
      <t>צינור</t>
    </r>
    <r>
      <rPr>
        <sz val="12"/>
        <rFont val="David"/>
        <family val="2"/>
      </rPr>
      <t xml:space="preserve"> 4-6MP    כולל ע</t>
    </r>
    <r>
      <rPr>
        <b/>
        <sz val="12"/>
        <rFont val="David"/>
        <family val="2"/>
      </rPr>
      <t>מידה במליחות יתר</t>
    </r>
    <r>
      <rPr>
        <sz val="12"/>
        <rFont val="David"/>
        <family val="2"/>
      </rPr>
      <t xml:space="preserve"> לפי תקןNEMA  4X(NEMA 250-2018)   ,</t>
    </r>
    <r>
      <rPr>
        <b/>
        <sz val="12"/>
        <rFont val="David"/>
        <family val="2"/>
      </rPr>
      <t xml:space="preserve">יכולות אנליטיקה וממשק ניהול ענני </t>
    </r>
    <r>
      <rPr>
        <sz val="12"/>
        <rFont val="David"/>
        <family val="2"/>
      </rPr>
      <t xml:space="preserve">לפי יכולות בסעיף 4.2, כולל: מארז מלא, אביזרי התקנה ,  מחברים, התאמה, חיבור, כיוונון, קינפוג, אינטגרציה  וכל דבר אחר הנדרש להפעלה מבצעית , קומפלט, וכולל את כל הדרישות המפורטות במפרט סעיף 2.1 וכמוגדר במסמכי המכרז   </t>
    </r>
  </si>
  <si>
    <r>
      <t xml:space="preserve">אספקה מצלמת </t>
    </r>
    <r>
      <rPr>
        <b/>
        <sz val="12"/>
        <rFont val="David"/>
        <family val="2"/>
      </rPr>
      <t>צינור</t>
    </r>
    <r>
      <rPr>
        <sz val="12"/>
        <rFont val="David"/>
        <family val="2"/>
      </rPr>
      <t xml:space="preserve"> 5MP    </t>
    </r>
    <r>
      <rPr>
        <b/>
        <sz val="12"/>
        <rFont val="David"/>
        <family val="2"/>
      </rPr>
      <t xml:space="preserve">כולל יכולות אנליטיקה וממשק ניהול ענני </t>
    </r>
    <r>
      <rPr>
        <sz val="12"/>
        <rFont val="David"/>
        <family val="2"/>
      </rPr>
      <t xml:space="preserve">לפי יכולות בסעיף 4.2, כולל: מארז מלא, אביזרי התקנה ,  מחברים, התאמה, חיבור, כיוונון, קינפוג, אינטגרציה  וכל דבר אחר הנדרש להפעלה מבצעית , קומפלט, וכולל את כל הדרישות המפורטות במפרט סעיף 2.1 וכמוגדר במסמכי המכרז   </t>
    </r>
  </si>
  <si>
    <r>
      <t xml:space="preserve">אספקה מצלמת </t>
    </r>
    <r>
      <rPr>
        <b/>
        <sz val="12"/>
        <rFont val="David"/>
        <family val="2"/>
      </rPr>
      <t>כיפה</t>
    </r>
    <r>
      <rPr>
        <sz val="12"/>
        <rFont val="David"/>
        <family val="2"/>
      </rPr>
      <t xml:space="preserve"> 5MP    </t>
    </r>
    <r>
      <rPr>
        <b/>
        <sz val="12"/>
        <rFont val="David"/>
        <family val="2"/>
      </rPr>
      <t>כולל יכולות אנליטיקה וממשק ניהול ענני</t>
    </r>
    <r>
      <rPr>
        <sz val="12"/>
        <rFont val="David"/>
        <family val="2"/>
      </rPr>
      <t xml:space="preserve"> לפי יכולות בסעיף 4.2 כולל: מארז מלא, אביזרי התקנה ,  מחברים, התאמה, חיבור, כיוונון, קינפוג, אינטגרציה  וכל דבר אחר הנדרש להפעלה מבצעית , קומפלט, וכולל את כל הדרישות המפורטות במפרט סעיף 2.1 וכמוגדר במסמכי המכרז   </t>
    </r>
  </si>
  <si>
    <r>
      <t xml:space="preserve">אספקת מצלמה </t>
    </r>
    <r>
      <rPr>
        <b/>
        <sz val="12"/>
        <rFont val="David"/>
        <family val="2"/>
      </rPr>
      <t>צינור</t>
    </r>
    <r>
      <rPr>
        <sz val="12"/>
        <rFont val="David"/>
        <family val="2"/>
      </rPr>
      <t xml:space="preserve"> 2MP </t>
    </r>
    <r>
      <rPr>
        <b/>
        <sz val="12"/>
        <rFont val="David"/>
        <family val="2"/>
      </rPr>
      <t>כולל יכולות אנליטיקה וממשק ניהול ענני</t>
    </r>
    <r>
      <rPr>
        <sz val="12"/>
        <rFont val="David"/>
        <family val="2"/>
      </rPr>
      <t xml:space="preserve"> לפי יכולות בסעיף 4.2 ,כולל: מארז מלא, אביזרי התקנה, מחברים, התאמה, חיבור, כיוונון, קינפוג, אינטגרציה וכל דבר אחר הנדרש להפעלה מבצעית, קומפלט, וכולל את כל הדרישות המפורטות במפרט סעיף 2.1 וכמוגדר במסמכי המכרז     </t>
    </r>
  </si>
  <si>
    <r>
      <t xml:space="preserve">אספקת מצלמה </t>
    </r>
    <r>
      <rPr>
        <b/>
        <sz val="12"/>
        <rFont val="David"/>
        <family val="2"/>
      </rPr>
      <t>כיפה</t>
    </r>
    <r>
      <rPr>
        <sz val="12"/>
        <rFont val="David"/>
        <family val="2"/>
      </rPr>
      <t xml:space="preserve"> 2MP  </t>
    </r>
    <r>
      <rPr>
        <b/>
        <sz val="12"/>
        <rFont val="David"/>
        <family val="2"/>
      </rPr>
      <t>כולל יכולות אנליטיקה וממשק ניהול ענני</t>
    </r>
    <r>
      <rPr>
        <sz val="12"/>
        <rFont val="David"/>
        <family val="2"/>
      </rPr>
      <t xml:space="preserve"> לפי יכולות בסעיף 4.2: מארז מלא, אביזרי התקנה, מחברים, התאמה, חיבור, כיוונון, קינפוג, אינטגרציה וכל דבר אחר הנדרש להפעלה מבצעית, קומפלט, וכולל את כל הדרישות המפורטות במפרט סעיף 2.1 וכמוגדר במסמכי המכרז   </t>
    </r>
  </si>
  <si>
    <r>
      <t xml:space="preserve">אספקת מצלמה </t>
    </r>
    <r>
      <rPr>
        <b/>
        <sz val="12"/>
        <rFont val="David"/>
        <family val="2"/>
      </rPr>
      <t>PRTZ</t>
    </r>
    <r>
      <rPr>
        <sz val="12"/>
        <rFont val="David"/>
        <family val="2"/>
      </rPr>
      <t xml:space="preserve"> 2MP </t>
    </r>
    <r>
      <rPr>
        <b/>
        <sz val="12"/>
        <rFont val="David"/>
        <family val="2"/>
      </rPr>
      <t xml:space="preserve">כולל יכולות אנליטיקה וממשק ניהול ענני </t>
    </r>
    <r>
      <rPr>
        <sz val="12"/>
        <rFont val="David"/>
        <family val="2"/>
      </rPr>
      <t xml:space="preserve">לפי יכולות בסעיף 4.2, וכולל עמידת במליחות יתר לפי תקן 60068-2-52:1996 EN כולל: מארז מלא, אביזרי התקנה ,  מחברים, התאמה, חיבור, כיוונון, קינפוג, אינטגרציה  וכל דבר אחר הנדרש להפעלה מבצעית , קומפלט, וכולל את כל הדרישות המפורטות במפרט סעיף 2.1 וכמוגדר במסמכי המכרז   </t>
    </r>
  </si>
  <si>
    <r>
      <t xml:space="preserve">אספקת מצלמה </t>
    </r>
    <r>
      <rPr>
        <b/>
        <sz val="12"/>
        <rFont val="David"/>
        <family val="2"/>
      </rPr>
      <t>PRTZ</t>
    </r>
    <r>
      <rPr>
        <sz val="12"/>
        <rFont val="David"/>
        <family val="2"/>
      </rPr>
      <t xml:space="preserve"> 2MP </t>
    </r>
    <r>
      <rPr>
        <b/>
        <sz val="12"/>
        <rFont val="David"/>
        <family val="2"/>
      </rPr>
      <t>כולל יכולות אנליטיקה וממשק ניהול ענני</t>
    </r>
    <r>
      <rPr>
        <sz val="12"/>
        <rFont val="David"/>
        <family val="2"/>
      </rPr>
      <t xml:space="preserve"> לפי יכולות בסעיף 4.2, כולל: מארז מלא, אביזרי התקנה ,  מחברים, התאמה, חיבור, כיוונון, קינפוג, אינטגרציה  וכל דבר אחר הנדרש להפעלה מבצעית , קומפלט, וכולל את כל הדרישות המפורטות במפרט סעיף 2.1 וכמוגדר במסמכי המכרז   </t>
    </r>
  </si>
  <si>
    <t xml:space="preserve">ביצוע הדרכה  לפי סעיף 1.13 </t>
  </si>
  <si>
    <t xml:space="preserve">ביצוע בדיקות חיבורים ומעגלי חשמל  על ידי מהנדס  הבודק כולל הפצת דוח לרשות </t>
  </si>
  <si>
    <t>16.1</t>
  </si>
  <si>
    <t>פרק 16: שירות עבור מערכות קיימות ברשות</t>
  </si>
  <si>
    <t>שרות שנתי עבור מערכות קיימות ומוגדרות בסעיך  2.1.2 .</t>
  </si>
  <si>
    <t>בגין סעיף זה נקבע מחיר גג ע"ס 5% מערך התכולה</t>
  </si>
  <si>
    <t>אחוז הנחה לחריגים פרק 15</t>
  </si>
  <si>
    <t>סך פרק 11</t>
  </si>
  <si>
    <t>אחוז הנחה לחריגים פרק 12</t>
  </si>
  <si>
    <t xml:space="preserve">פרק 13: שעות עבודה </t>
  </si>
  <si>
    <t>אחוז הנחה לחריגים פרק 13</t>
  </si>
  <si>
    <t>סך פרק 1</t>
  </si>
  <si>
    <t>15.5</t>
  </si>
  <si>
    <t>13.14</t>
  </si>
  <si>
    <t>10.22</t>
  </si>
  <si>
    <t>4.22</t>
  </si>
  <si>
    <t>1.44</t>
  </si>
  <si>
    <t>1.45</t>
  </si>
  <si>
    <t>מסך מחשב שולחני או בתלייה  לצפייה במצלמות ,עד 27" מיצרנים המוקרים  ועם לפחות 2 כניסות HDMI/DP כולל רכיב לתלייה וכל האביזרים הנלווים עבור חיבור ושליטה דרך מערכת הקלטה מקומי .</t>
  </si>
  <si>
    <t>1.46</t>
  </si>
  <si>
    <t>מסך טלוויזיה לצפייה במצלמות ,עד 50" 4K או FULL HD מיצרנים המוקרים  ועם לפחות 2 כניסות HDMI/DP  כולל רכיב לתלייה וכל האביזרים הנלווים עבור חיבור ושליטה דרך מערכת הקלטה מקומי .</t>
  </si>
  <si>
    <t>בקר קיר וידאו  עד 36 מסכים ברזולוציה 4K או FULLHD כולל התקנה ,הפעלה  וכל האביזרים ורישויים נלווים . כולל שירות ל3 שנים .</t>
  </si>
  <si>
    <t>מרכיבי משנה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</si>
</sst>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40D]\ * #,##0.00_ ;_ [$₪-40D]\ * \-#,##0.00_ ;_ [$₪-40D]\ * &quot;-&quot;??_ ;_ @_ "/>
  </numFmts>
  <fonts count="6" x14ac:knownFonts="1">
    <font>
      <sz val="11"/>
      <color theme="1"/>
      <name val="Arial"/>
      <family val="2"/>
      <scheme val="minor"/>
    </font>
    <font>
      <sz val="12"/>
      <name val="David"/>
      <family val="2"/>
    </font>
    <font>
      <b/>
      <sz val="12"/>
      <name val="David"/>
      <family val="2"/>
    </font>
    <font>
      <sz val="11"/>
      <color theme="1"/>
      <name val="Arial"/>
      <family val="2"/>
      <scheme val="minor"/>
    </font>
    <font>
      <sz val="8"/>
      <name val="Arial"/>
      <family val="2"/>
      <scheme val="minor"/>
    </font>
    <font>
      <sz val="14"/>
      <name val="David"/>
      <family val="2"/>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66">
    <xf numFmtId="0" fontId="0" fillId="0" borderId="0" xfId="0"/>
    <xf numFmtId="0" fontId="0" fillId="0" borderId="0" xfId="0"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2" fillId="2" borderId="1" xfId="0" applyFont="1" applyFill="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wrapText="1"/>
    </xf>
    <xf numFmtId="0" fontId="1" fillId="0" borderId="3" xfId="0" applyFont="1" applyBorder="1" applyAlignment="1">
      <alignment horizontal="center" vertical="center"/>
    </xf>
    <xf numFmtId="0" fontId="1" fillId="0" borderId="1" xfId="0" quotePrefix="1" applyFont="1" applyBorder="1" applyAlignment="1">
      <alignment horizontal="center" vertical="center"/>
    </xf>
    <xf numFmtId="0" fontId="1" fillId="0" borderId="4" xfId="0" applyFont="1" applyBorder="1" applyAlignment="1">
      <alignment horizontal="center" vertical="center"/>
    </xf>
    <xf numFmtId="0" fontId="1" fillId="2" borderId="1" xfId="0" applyFont="1" applyFill="1" applyBorder="1"/>
    <xf numFmtId="0" fontId="1" fillId="0" borderId="1" xfId="0" quotePrefix="1" applyFont="1" applyBorder="1" applyAlignment="1">
      <alignment horizontal="center" vertical="center" readingOrder="2"/>
    </xf>
    <xf numFmtId="0" fontId="1" fillId="0" borderId="1" xfId="0" applyFont="1" applyBorder="1"/>
    <xf numFmtId="0" fontId="2" fillId="0" borderId="1" xfId="0" applyFont="1" applyBorder="1" applyAlignment="1">
      <alignment horizontal="righ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2" borderId="5" xfId="0" applyFont="1" applyFill="1" applyBorder="1" applyAlignment="1">
      <alignment horizontal="center" vertical="center"/>
    </xf>
    <xf numFmtId="0" fontId="2" fillId="2" borderId="5" xfId="0" applyFont="1" applyFill="1" applyBorder="1" applyAlignment="1">
      <alignment horizontal="right" vertical="center" wrapText="1"/>
    </xf>
    <xf numFmtId="0" fontId="1" fillId="0" borderId="4" xfId="0" quotePrefix="1" applyFont="1" applyBorder="1" applyAlignment="1">
      <alignment horizontal="center" vertical="center"/>
    </xf>
    <xf numFmtId="0" fontId="1" fillId="0" borderId="4" xfId="0" applyFont="1" applyBorder="1" applyAlignment="1">
      <alignment wrapText="1"/>
    </xf>
    <xf numFmtId="0" fontId="1" fillId="2" borderId="4" xfId="0" quotePrefix="1" applyFont="1" applyFill="1" applyBorder="1" applyAlignment="1">
      <alignment horizontal="center" vertical="center"/>
    </xf>
    <xf numFmtId="0" fontId="1" fillId="0" borderId="3" xfId="0" applyFont="1" applyBorder="1" applyAlignment="1">
      <alignment vertical="center"/>
    </xf>
    <xf numFmtId="0" fontId="1" fillId="2" borderId="1" xfId="0" quotePrefix="1" applyFont="1" applyFill="1" applyBorder="1" applyAlignment="1">
      <alignment horizontal="center" vertical="center"/>
    </xf>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0" fillId="0" borderId="1" xfId="0" applyBorder="1"/>
    <xf numFmtId="0" fontId="0" fillId="2" borderId="1" xfId="0" applyFill="1" applyBorder="1"/>
    <xf numFmtId="0" fontId="1" fillId="3" borderId="1" xfId="0" applyFont="1" applyFill="1" applyBorder="1"/>
    <xf numFmtId="0" fontId="1" fillId="3" borderId="1" xfId="0" applyFont="1" applyFill="1" applyBorder="1" applyAlignment="1">
      <alignment horizontal="center" vertical="center"/>
    </xf>
    <xf numFmtId="0" fontId="0" fillId="3" borderId="1" xfId="0" applyFill="1" applyBorder="1"/>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xf>
    <xf numFmtId="0" fontId="2" fillId="3" borderId="1" xfId="0" applyFont="1" applyFill="1" applyBorder="1" applyAlignment="1">
      <alignment horizontal="right" vertical="center" wrapText="1"/>
    </xf>
    <xf numFmtId="0" fontId="2" fillId="2" borderId="1" xfId="0" applyFont="1" applyFill="1" applyBorder="1" applyAlignment="1">
      <alignment wrapText="1"/>
    </xf>
    <xf numFmtId="165" fontId="0" fillId="2" borderId="1" xfId="0" applyNumberFormat="1" applyFill="1" applyBorder="1"/>
    <xf numFmtId="165" fontId="1" fillId="3" borderId="1" xfId="0" applyNumberFormat="1" applyFont="1" applyFill="1" applyBorder="1" applyAlignment="1">
      <alignment horizontal="center" vertical="center"/>
    </xf>
    <xf numFmtId="165" fontId="0" fillId="0" borderId="1" xfId="0" applyNumberFormat="1" applyBorder="1"/>
    <xf numFmtId="165" fontId="0" fillId="3" borderId="1" xfId="0" applyNumberFormat="1" applyFill="1" applyBorder="1"/>
    <xf numFmtId="165" fontId="0" fillId="0" borderId="0" xfId="0" applyNumberFormat="1"/>
    <xf numFmtId="0" fontId="1" fillId="2" borderId="2" xfId="0" quotePrefix="1" applyFont="1" applyFill="1" applyBorder="1" applyAlignment="1">
      <alignment horizontal="center" vertical="center"/>
    </xf>
    <xf numFmtId="0" fontId="1" fillId="2" borderId="1" xfId="0" quotePrefix="1" applyFont="1" applyFill="1" applyBorder="1" applyAlignment="1">
      <alignment horizontal="center" vertical="center" readingOrder="2"/>
    </xf>
    <xf numFmtId="0" fontId="1" fillId="2" borderId="1" xfId="0" applyFont="1" applyFill="1" applyBorder="1" applyAlignment="1">
      <alignment wrapText="1"/>
    </xf>
    <xf numFmtId="0" fontId="0" fillId="0" borderId="1" xfId="0"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applyAlignment="1">
      <alignment horizontal="center"/>
    </xf>
    <xf numFmtId="0" fontId="0" fillId="0" borderId="0" xfId="0" applyAlignment="1">
      <alignment horizontal="center"/>
    </xf>
    <xf numFmtId="9" fontId="0" fillId="0" borderId="1" xfId="0" applyNumberFormat="1" applyBorder="1" applyAlignment="1">
      <alignment horizontal="center"/>
    </xf>
    <xf numFmtId="165" fontId="0" fillId="0" borderId="1" xfId="0" applyNumberFormat="1" applyBorder="1" applyAlignment="1">
      <alignment horizontal="center"/>
    </xf>
    <xf numFmtId="165" fontId="0" fillId="2" borderId="1" xfId="0" applyNumberFormat="1" applyFill="1" applyBorder="1" applyAlignment="1">
      <alignment horizontal="center"/>
    </xf>
    <xf numFmtId="165" fontId="0" fillId="2" borderId="1" xfId="1" applyNumberFormat="1" applyFont="1" applyFill="1" applyBorder="1" applyAlignment="1">
      <alignment horizontal="center"/>
    </xf>
    <xf numFmtId="165" fontId="0" fillId="3" borderId="1" xfId="0" applyNumberFormat="1" applyFill="1" applyBorder="1" applyAlignment="1">
      <alignment horizontal="center"/>
    </xf>
    <xf numFmtId="165" fontId="0" fillId="0" borderId="0" xfId="0" applyNumberFormat="1" applyAlignment="1">
      <alignment horizontal="center"/>
    </xf>
    <xf numFmtId="0" fontId="2" fillId="0" borderId="7" xfId="0" applyFont="1" applyBorder="1" applyAlignment="1">
      <alignment wrapText="1"/>
    </xf>
    <xf numFmtId="0" fontId="1" fillId="2" borderId="4" xfId="0" applyFont="1" applyFill="1" applyBorder="1" applyAlignment="1">
      <alignment horizontal="center" vertical="center"/>
    </xf>
    <xf numFmtId="0" fontId="1" fillId="2" borderId="4" xfId="0" applyFont="1" applyFill="1" applyBorder="1" applyAlignment="1">
      <alignment vertical="center"/>
    </xf>
    <xf numFmtId="0" fontId="1" fillId="2" borderId="1" xfId="0" applyFont="1" applyFill="1" applyBorder="1" applyAlignment="1">
      <alignment vertical="center"/>
    </xf>
    <xf numFmtId="0" fontId="0" fillId="2" borderId="1" xfId="0" applyFill="1" applyBorder="1" applyAlignment="1">
      <alignment horizontal="center" vertical="center"/>
    </xf>
    <xf numFmtId="0" fontId="1" fillId="0" borderId="3" xfId="0" applyFont="1" applyBorder="1"/>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69D3B-AE34-4B47-AB2B-52F0DF04516E}">
  <sheetPr>
    <tabColor rgb="FF00B050"/>
  </sheetPr>
  <dimension ref="A1:I256"/>
  <sheetViews>
    <sheetView rightToLeft="1" tabSelected="1" zoomScale="96" zoomScaleNormal="96" workbookViewId="0">
      <pane ySplit="1" topLeftCell="A150" activePane="bottomLeft" state="frozen"/>
      <selection pane="bottomLeft" activeCell="B137" sqref="B137"/>
    </sheetView>
  </sheetViews>
  <sheetFormatPr defaultRowHeight="15.75" x14ac:dyDescent="0.25"/>
  <cols>
    <col min="1" max="1" width="8.875" style="24" customWidth="1"/>
    <col min="2" max="2" width="62.375" style="25" customWidth="1"/>
    <col min="3" max="3" width="14.75" style="24" bestFit="1" customWidth="1"/>
    <col min="5" max="5" width="9.75" bestFit="1" customWidth="1"/>
    <col min="6" max="6" width="15.625" style="39" bestFit="1" customWidth="1"/>
    <col min="7" max="7" width="38.125" bestFit="1" customWidth="1"/>
    <col min="8" max="8" width="14.125" customWidth="1"/>
  </cols>
  <sheetData>
    <row r="1" spans="1:8" x14ac:dyDescent="0.2">
      <c r="A1" s="29" t="s">
        <v>1</v>
      </c>
      <c r="B1" s="31" t="s">
        <v>543</v>
      </c>
      <c r="C1" s="29" t="s">
        <v>326</v>
      </c>
      <c r="D1" s="29" t="s">
        <v>274</v>
      </c>
      <c r="E1" s="29" t="s">
        <v>275</v>
      </c>
      <c r="F1" s="36" t="s">
        <v>277</v>
      </c>
      <c r="G1" s="29" t="s">
        <v>278</v>
      </c>
      <c r="H1" s="29" t="s">
        <v>279</v>
      </c>
    </row>
    <row r="2" spans="1:8" x14ac:dyDescent="0.2">
      <c r="A2" s="29"/>
      <c r="B2" s="33" t="s">
        <v>3</v>
      </c>
      <c r="C2" s="29"/>
      <c r="D2" s="29"/>
      <c r="E2" s="29" t="s">
        <v>276</v>
      </c>
      <c r="F2" s="36" t="s">
        <v>276</v>
      </c>
      <c r="G2" s="29"/>
      <c r="H2" s="29"/>
    </row>
    <row r="3" spans="1:8" ht="84.6" customHeight="1" x14ac:dyDescent="0.25">
      <c r="A3" s="8" t="s">
        <v>486</v>
      </c>
      <c r="B3" s="6" t="s">
        <v>518</v>
      </c>
      <c r="C3" s="5">
        <v>80</v>
      </c>
      <c r="D3" s="26"/>
      <c r="E3" s="26"/>
      <c r="F3" s="37"/>
      <c r="G3" s="26"/>
      <c r="H3" s="26"/>
    </row>
    <row r="4" spans="1:8" ht="63" x14ac:dyDescent="0.25">
      <c r="A4" s="8" t="s">
        <v>487</v>
      </c>
      <c r="B4" s="6" t="s">
        <v>517</v>
      </c>
      <c r="C4" s="5">
        <v>80</v>
      </c>
      <c r="D4" s="26"/>
      <c r="E4" s="26"/>
      <c r="F4" s="37"/>
      <c r="G4" s="26"/>
      <c r="H4" s="26"/>
    </row>
    <row r="5" spans="1:8" ht="63" x14ac:dyDescent="0.25">
      <c r="A5" s="8" t="s">
        <v>488</v>
      </c>
      <c r="B5" s="6" t="s">
        <v>516</v>
      </c>
      <c r="C5" s="5">
        <v>100</v>
      </c>
      <c r="D5" s="26"/>
      <c r="E5" s="26"/>
      <c r="F5" s="37"/>
      <c r="G5" s="26"/>
      <c r="H5" s="26"/>
    </row>
    <row r="6" spans="1:8" ht="63" x14ac:dyDescent="0.25">
      <c r="A6" s="8" t="s">
        <v>485</v>
      </c>
      <c r="B6" s="6" t="s">
        <v>515</v>
      </c>
      <c r="C6" s="5">
        <v>100</v>
      </c>
      <c r="D6" s="26"/>
      <c r="E6" s="26"/>
      <c r="F6" s="37"/>
      <c r="G6" s="26"/>
      <c r="H6" s="26"/>
    </row>
    <row r="7" spans="1:8" ht="78.75" x14ac:dyDescent="0.25">
      <c r="A7" s="8" t="s">
        <v>489</v>
      </c>
      <c r="B7" s="6" t="s">
        <v>514</v>
      </c>
      <c r="C7" s="5">
        <v>25</v>
      </c>
      <c r="D7" s="26"/>
      <c r="E7" s="26"/>
      <c r="F7" s="37"/>
      <c r="G7" s="26"/>
      <c r="H7" s="26"/>
    </row>
    <row r="8" spans="1:8" ht="78.75" x14ac:dyDescent="0.25">
      <c r="A8" s="8" t="s">
        <v>490</v>
      </c>
      <c r="B8" s="6" t="s">
        <v>513</v>
      </c>
      <c r="C8" s="5">
        <v>25</v>
      </c>
      <c r="D8" s="26"/>
      <c r="E8" s="26"/>
      <c r="F8" s="37"/>
      <c r="G8" s="26"/>
      <c r="H8" s="26"/>
    </row>
    <row r="9" spans="1:8" ht="78.75" x14ac:dyDescent="0.25">
      <c r="A9" s="8" t="s">
        <v>491</v>
      </c>
      <c r="B9" s="6" t="s">
        <v>512</v>
      </c>
      <c r="C9" s="5">
        <v>10</v>
      </c>
      <c r="D9" s="26"/>
      <c r="E9" s="26"/>
      <c r="F9" s="37"/>
      <c r="G9" s="26"/>
      <c r="H9" s="26"/>
    </row>
    <row r="10" spans="1:8" ht="78.75" x14ac:dyDescent="0.25">
      <c r="A10" s="8" t="s">
        <v>492</v>
      </c>
      <c r="B10" s="6" t="s">
        <v>519</v>
      </c>
      <c r="C10" s="5">
        <v>10</v>
      </c>
      <c r="D10" s="26"/>
      <c r="E10" s="26"/>
      <c r="F10" s="37"/>
      <c r="G10" s="26"/>
      <c r="H10" s="26"/>
    </row>
    <row r="11" spans="1:8" ht="63" x14ac:dyDescent="0.25">
      <c r="A11" s="8" t="s">
        <v>493</v>
      </c>
      <c r="B11" s="6" t="s">
        <v>520</v>
      </c>
      <c r="C11" s="5">
        <v>40</v>
      </c>
      <c r="D11" s="26"/>
      <c r="E11" s="26"/>
      <c r="F11" s="37"/>
      <c r="G11" s="26"/>
      <c r="H11" s="26"/>
    </row>
    <row r="12" spans="1:8" ht="94.5" x14ac:dyDescent="0.25">
      <c r="A12" s="8" t="s">
        <v>4</v>
      </c>
      <c r="B12" s="6" t="s">
        <v>340</v>
      </c>
      <c r="C12" s="5">
        <v>10</v>
      </c>
      <c r="D12" s="26"/>
      <c r="E12" s="26"/>
      <c r="F12" s="37"/>
      <c r="G12" s="26"/>
      <c r="H12" s="26"/>
    </row>
    <row r="13" spans="1:8" ht="63" x14ac:dyDescent="0.25">
      <c r="A13" s="8" t="s">
        <v>5</v>
      </c>
      <c r="B13" s="6" t="s">
        <v>504</v>
      </c>
      <c r="C13" s="5">
        <v>250</v>
      </c>
      <c r="D13" s="26"/>
      <c r="E13" s="26"/>
      <c r="F13" s="37"/>
      <c r="G13" s="26"/>
      <c r="H13" s="26"/>
    </row>
    <row r="14" spans="1:8" ht="63" x14ac:dyDescent="0.25">
      <c r="A14" s="8" t="s">
        <v>6</v>
      </c>
      <c r="B14" s="6" t="s">
        <v>505</v>
      </c>
      <c r="C14" s="5">
        <v>250</v>
      </c>
      <c r="D14" s="26"/>
      <c r="E14" s="26"/>
      <c r="F14" s="37"/>
      <c r="G14" s="26"/>
      <c r="H14" s="26"/>
    </row>
    <row r="15" spans="1:8" ht="63" x14ac:dyDescent="0.25">
      <c r="A15" s="8" t="s">
        <v>7</v>
      </c>
      <c r="B15" s="6" t="s">
        <v>506</v>
      </c>
      <c r="C15" s="5">
        <v>50</v>
      </c>
      <c r="D15" s="26"/>
      <c r="E15" s="26"/>
      <c r="F15" s="37"/>
      <c r="G15" s="26"/>
      <c r="H15" s="26"/>
    </row>
    <row r="16" spans="1:8" ht="63" x14ac:dyDescent="0.25">
      <c r="A16" s="8" t="s">
        <v>8</v>
      </c>
      <c r="B16" s="6" t="s">
        <v>507</v>
      </c>
      <c r="C16" s="5">
        <v>50</v>
      </c>
      <c r="D16" s="26"/>
      <c r="E16" s="26"/>
      <c r="F16" s="37"/>
      <c r="G16" s="26"/>
      <c r="H16" s="26"/>
    </row>
    <row r="17" spans="1:8" ht="78.75" x14ac:dyDescent="0.25">
      <c r="A17" s="8" t="s">
        <v>9</v>
      </c>
      <c r="B17" s="6" t="s">
        <v>495</v>
      </c>
      <c r="C17" s="5">
        <v>20</v>
      </c>
      <c r="D17" s="26"/>
      <c r="E17" s="26"/>
      <c r="F17" s="37"/>
      <c r="G17" s="26"/>
      <c r="H17" s="26"/>
    </row>
    <row r="18" spans="1:8" ht="63" x14ac:dyDescent="0.25">
      <c r="A18" s="8" t="s">
        <v>11</v>
      </c>
      <c r="B18" s="6" t="s">
        <v>341</v>
      </c>
      <c r="C18" s="5">
        <v>20</v>
      </c>
      <c r="D18" s="26"/>
      <c r="E18" s="26"/>
      <c r="F18" s="37"/>
      <c r="G18" s="26"/>
      <c r="H18" s="26"/>
    </row>
    <row r="19" spans="1:8" ht="63" x14ac:dyDescent="0.25">
      <c r="A19" s="8" t="s">
        <v>13</v>
      </c>
      <c r="B19" s="6" t="s">
        <v>342</v>
      </c>
      <c r="C19" s="5">
        <v>10</v>
      </c>
      <c r="D19" s="26"/>
      <c r="E19" s="26"/>
      <c r="F19" s="37"/>
      <c r="G19" s="26"/>
      <c r="H19" s="26"/>
    </row>
    <row r="20" spans="1:8" ht="47.25" x14ac:dyDescent="0.25">
      <c r="A20" s="8" t="s">
        <v>15</v>
      </c>
      <c r="B20" s="6" t="s">
        <v>272</v>
      </c>
      <c r="C20" s="5">
        <v>1</v>
      </c>
      <c r="D20" s="26"/>
      <c r="E20" s="26"/>
      <c r="F20" s="37"/>
      <c r="G20" s="26"/>
      <c r="H20" s="26"/>
    </row>
    <row r="21" spans="1:8" x14ac:dyDescent="0.25">
      <c r="A21" s="8" t="s">
        <v>16</v>
      </c>
      <c r="B21" s="6" t="s">
        <v>10</v>
      </c>
      <c r="C21" s="5">
        <v>1</v>
      </c>
      <c r="D21" s="26"/>
      <c r="E21" s="26"/>
      <c r="F21" s="37"/>
      <c r="G21" s="26"/>
      <c r="H21" s="26"/>
    </row>
    <row r="22" spans="1:8" x14ac:dyDescent="0.25">
      <c r="A22" s="8" t="s">
        <v>17</v>
      </c>
      <c r="B22" s="6" t="s">
        <v>336</v>
      </c>
      <c r="C22" s="5">
        <v>2040</v>
      </c>
      <c r="D22" s="26"/>
      <c r="E22" s="26"/>
      <c r="F22" s="37"/>
      <c r="G22" s="26"/>
      <c r="H22" s="26"/>
    </row>
    <row r="23" spans="1:8" x14ac:dyDescent="0.25">
      <c r="A23" s="8" t="s">
        <v>18</v>
      </c>
      <c r="B23" s="6" t="s">
        <v>12</v>
      </c>
      <c r="C23" s="5">
        <v>1</v>
      </c>
      <c r="D23" s="26"/>
      <c r="E23" s="26"/>
      <c r="F23" s="37"/>
      <c r="G23" s="26"/>
      <c r="H23" s="26"/>
    </row>
    <row r="24" spans="1:8" x14ac:dyDescent="0.25">
      <c r="A24" s="8" t="s">
        <v>19</v>
      </c>
      <c r="B24" s="6" t="s">
        <v>14</v>
      </c>
      <c r="C24" s="5">
        <v>10</v>
      </c>
      <c r="D24" s="26"/>
      <c r="E24" s="26"/>
      <c r="F24" s="37"/>
      <c r="G24" s="26"/>
      <c r="H24" s="26"/>
    </row>
    <row r="25" spans="1:8" ht="78.75" x14ac:dyDescent="0.25">
      <c r="A25" s="8" t="s">
        <v>21</v>
      </c>
      <c r="B25" s="6" t="s">
        <v>343</v>
      </c>
      <c r="C25" s="5">
        <v>25</v>
      </c>
      <c r="D25" s="26"/>
      <c r="E25" s="26"/>
      <c r="F25" s="37"/>
      <c r="G25" s="26"/>
      <c r="H25" s="26"/>
    </row>
    <row r="26" spans="1:8" ht="78.75" x14ac:dyDescent="0.25">
      <c r="A26" s="8" t="s">
        <v>23</v>
      </c>
      <c r="B26" s="6" t="s">
        <v>344</v>
      </c>
      <c r="C26" s="5">
        <v>10</v>
      </c>
      <c r="D26" s="26"/>
      <c r="E26" s="26"/>
      <c r="F26" s="37"/>
      <c r="G26" s="26"/>
      <c r="H26" s="26"/>
    </row>
    <row r="27" spans="1:8" ht="78.75" x14ac:dyDescent="0.25">
      <c r="A27" s="8" t="s">
        <v>24</v>
      </c>
      <c r="B27" s="6" t="s">
        <v>345</v>
      </c>
      <c r="C27" s="5">
        <v>20</v>
      </c>
      <c r="D27" s="26"/>
      <c r="E27" s="26"/>
      <c r="F27" s="37"/>
      <c r="G27" s="26"/>
      <c r="H27" s="26"/>
    </row>
    <row r="28" spans="1:8" ht="78.75" x14ac:dyDescent="0.25">
      <c r="A28" s="8" t="s">
        <v>25</v>
      </c>
      <c r="B28" s="6" t="s">
        <v>346</v>
      </c>
      <c r="C28" s="5">
        <v>5</v>
      </c>
      <c r="D28" s="26"/>
      <c r="E28" s="26"/>
      <c r="F28" s="37"/>
      <c r="G28" s="26"/>
      <c r="H28" s="26"/>
    </row>
    <row r="29" spans="1:8" ht="78.75" x14ac:dyDescent="0.25">
      <c r="A29" s="8" t="s">
        <v>26</v>
      </c>
      <c r="B29" s="6" t="s">
        <v>348</v>
      </c>
      <c r="C29" s="5">
        <v>2</v>
      </c>
      <c r="D29" s="26"/>
      <c r="E29" s="26"/>
      <c r="F29" s="37"/>
      <c r="G29" s="26"/>
      <c r="H29" s="26"/>
    </row>
    <row r="30" spans="1:8" ht="78.75" x14ac:dyDescent="0.25">
      <c r="A30" s="8" t="s">
        <v>27</v>
      </c>
      <c r="B30" s="6" t="s">
        <v>347</v>
      </c>
      <c r="C30" s="5">
        <v>1</v>
      </c>
      <c r="D30" s="26"/>
      <c r="E30" s="26"/>
      <c r="F30" s="37"/>
      <c r="G30" s="26"/>
      <c r="H30" s="26"/>
    </row>
    <row r="31" spans="1:8" ht="31.5" x14ac:dyDescent="0.25">
      <c r="A31" s="8" t="s">
        <v>28</v>
      </c>
      <c r="B31" s="6" t="s">
        <v>20</v>
      </c>
      <c r="C31" s="5">
        <v>1</v>
      </c>
      <c r="D31" s="26"/>
      <c r="E31" s="26"/>
      <c r="F31" s="37"/>
      <c r="G31" s="26"/>
      <c r="H31" s="26"/>
    </row>
    <row r="32" spans="1:8" x14ac:dyDescent="0.25">
      <c r="A32" s="8" t="s">
        <v>29</v>
      </c>
      <c r="B32" s="6" t="s">
        <v>22</v>
      </c>
      <c r="C32" s="5">
        <v>20</v>
      </c>
      <c r="D32" s="26"/>
      <c r="E32" s="26"/>
      <c r="F32" s="37"/>
      <c r="G32" s="26"/>
      <c r="H32" s="26"/>
    </row>
    <row r="33" spans="1:9" x14ac:dyDescent="0.25">
      <c r="A33" s="8" t="s">
        <v>30</v>
      </c>
      <c r="B33" s="6" t="s">
        <v>508</v>
      </c>
      <c r="C33" s="5">
        <v>1</v>
      </c>
      <c r="D33" s="26"/>
      <c r="E33" s="26"/>
      <c r="F33" s="37"/>
      <c r="G33" s="26"/>
      <c r="H33" s="26"/>
    </row>
    <row r="34" spans="1:9" ht="47.25" x14ac:dyDescent="0.25">
      <c r="A34" s="8" t="s">
        <v>31</v>
      </c>
      <c r="B34" s="6" t="s">
        <v>509</v>
      </c>
      <c r="C34" s="5">
        <v>10</v>
      </c>
      <c r="D34" s="26"/>
      <c r="E34" s="26"/>
      <c r="F34" s="37"/>
      <c r="G34" s="26"/>
      <c r="H34" s="26"/>
    </row>
    <row r="35" spans="1:9" ht="63" x14ac:dyDescent="0.25">
      <c r="A35" s="8" t="s">
        <v>32</v>
      </c>
      <c r="B35" s="6" t="s">
        <v>510</v>
      </c>
      <c r="C35" s="5">
        <v>10</v>
      </c>
      <c r="D35" s="26"/>
      <c r="E35" s="26"/>
      <c r="F35" s="37"/>
      <c r="G35" s="26"/>
      <c r="H35" s="26"/>
    </row>
    <row r="36" spans="1:9" ht="47.25" x14ac:dyDescent="0.25">
      <c r="A36" s="8" t="s">
        <v>33</v>
      </c>
      <c r="B36" s="6" t="s">
        <v>541</v>
      </c>
      <c r="C36" s="5">
        <v>20</v>
      </c>
      <c r="D36" s="26"/>
      <c r="E36" s="26"/>
      <c r="F36" s="37"/>
      <c r="G36" s="26"/>
      <c r="H36" s="26"/>
    </row>
    <row r="37" spans="1:9" ht="47.25" x14ac:dyDescent="0.25">
      <c r="A37" s="8" t="s">
        <v>35</v>
      </c>
      <c r="B37" s="6" t="s">
        <v>539</v>
      </c>
      <c r="C37" s="5">
        <v>20</v>
      </c>
      <c r="D37" s="26"/>
      <c r="E37" s="26"/>
      <c r="F37" s="37"/>
      <c r="G37" s="26"/>
      <c r="H37" s="26"/>
    </row>
    <row r="38" spans="1:9" ht="31.5" x14ac:dyDescent="0.25">
      <c r="A38" s="8" t="s">
        <v>36</v>
      </c>
      <c r="B38" s="6" t="s">
        <v>542</v>
      </c>
      <c r="C38" s="5">
        <v>1</v>
      </c>
      <c r="D38" s="26"/>
      <c r="E38" s="26"/>
      <c r="F38" s="37"/>
      <c r="G38" s="26"/>
      <c r="H38" s="26"/>
    </row>
    <row r="39" spans="1:9" x14ac:dyDescent="0.25">
      <c r="A39" s="8" t="s">
        <v>38</v>
      </c>
      <c r="B39" s="6" t="s">
        <v>477</v>
      </c>
      <c r="C39" s="5">
        <v>100</v>
      </c>
      <c r="D39" s="26"/>
      <c r="E39" s="26"/>
      <c r="F39" s="37"/>
      <c r="G39" s="26"/>
      <c r="H39" s="26"/>
    </row>
    <row r="40" spans="1:9" x14ac:dyDescent="0.25">
      <c r="A40" s="8" t="s">
        <v>333</v>
      </c>
      <c r="B40" s="6" t="s">
        <v>478</v>
      </c>
      <c r="C40" s="5">
        <v>2000</v>
      </c>
      <c r="D40" s="26"/>
      <c r="E40" s="26"/>
      <c r="F40" s="37"/>
      <c r="G40" s="26"/>
      <c r="H40" s="26"/>
    </row>
    <row r="41" spans="1:9" s="1" customFormat="1" ht="31.5" x14ac:dyDescent="0.25">
      <c r="A41" s="8" t="s">
        <v>334</v>
      </c>
      <c r="B41" s="6" t="s">
        <v>479</v>
      </c>
      <c r="C41" s="5">
        <v>10</v>
      </c>
      <c r="D41" s="26"/>
      <c r="E41" s="26"/>
      <c r="F41" s="37"/>
      <c r="G41" s="26"/>
      <c r="H41" s="26"/>
      <c r="I41"/>
    </row>
    <row r="42" spans="1:9" s="1" customFormat="1" ht="31.5" x14ac:dyDescent="0.25">
      <c r="A42" s="8" t="s">
        <v>494</v>
      </c>
      <c r="B42" s="6" t="s">
        <v>480</v>
      </c>
      <c r="C42" s="5">
        <v>10</v>
      </c>
      <c r="D42" s="26"/>
      <c r="E42" s="26"/>
      <c r="F42" s="37"/>
      <c r="G42" s="26"/>
      <c r="H42" s="26"/>
      <c r="I42"/>
    </row>
    <row r="43" spans="1:9" s="1" customFormat="1" ht="31.5" x14ac:dyDescent="0.25">
      <c r="A43" s="8" t="s">
        <v>496</v>
      </c>
      <c r="B43" s="6" t="s">
        <v>331</v>
      </c>
      <c r="C43" s="5">
        <v>50</v>
      </c>
      <c r="D43" s="26"/>
      <c r="E43" s="26"/>
      <c r="F43" s="37"/>
      <c r="G43" s="26"/>
      <c r="H43" s="26"/>
      <c r="I43"/>
    </row>
    <row r="44" spans="1:9" s="1" customFormat="1" ht="31.5" x14ac:dyDescent="0.25">
      <c r="A44" s="8" t="s">
        <v>497</v>
      </c>
      <c r="B44" s="6" t="s">
        <v>332</v>
      </c>
      <c r="C44" s="5">
        <v>100</v>
      </c>
      <c r="D44" s="26"/>
      <c r="E44" s="26"/>
      <c r="F44" s="37"/>
      <c r="G44" s="26"/>
      <c r="H44" s="26"/>
      <c r="I44"/>
    </row>
    <row r="45" spans="1:9" s="1" customFormat="1" ht="31.5" x14ac:dyDescent="0.25">
      <c r="A45" s="8" t="s">
        <v>498</v>
      </c>
      <c r="B45" s="6" t="s">
        <v>34</v>
      </c>
      <c r="C45" s="5">
        <v>900</v>
      </c>
      <c r="D45" s="26"/>
      <c r="E45" s="26"/>
      <c r="F45" s="37"/>
      <c r="G45" s="26"/>
      <c r="H45" s="26"/>
      <c r="I45"/>
    </row>
    <row r="46" spans="1:9" s="1" customFormat="1" ht="31.5" x14ac:dyDescent="0.25">
      <c r="A46" s="8" t="s">
        <v>537</v>
      </c>
      <c r="B46" s="6" t="s">
        <v>511</v>
      </c>
      <c r="C46" s="5">
        <v>50</v>
      </c>
      <c r="D46" s="26"/>
      <c r="E46" s="26"/>
      <c r="F46" s="37"/>
      <c r="G46" s="26"/>
      <c r="H46" s="26"/>
      <c r="I46"/>
    </row>
    <row r="47" spans="1:9" s="1" customFormat="1" x14ac:dyDescent="0.25">
      <c r="A47" s="8" t="s">
        <v>538</v>
      </c>
      <c r="B47" s="6" t="s">
        <v>37</v>
      </c>
      <c r="C47" s="5">
        <v>900</v>
      </c>
      <c r="D47" s="26"/>
      <c r="E47" s="26"/>
      <c r="F47" s="37"/>
      <c r="G47" s="26"/>
      <c r="H47" s="26"/>
      <c r="I47"/>
    </row>
    <row r="48" spans="1:9" s="1" customFormat="1" x14ac:dyDescent="0.25">
      <c r="A48" s="8" t="s">
        <v>540</v>
      </c>
      <c r="B48" s="6" t="s">
        <v>39</v>
      </c>
      <c r="C48" s="5">
        <v>200</v>
      </c>
      <c r="D48" s="26"/>
      <c r="E48" s="26"/>
      <c r="F48" s="37"/>
      <c r="G48" s="26"/>
      <c r="H48" s="26"/>
      <c r="I48"/>
    </row>
    <row r="49" spans="1:9" s="1" customFormat="1" x14ac:dyDescent="0.25">
      <c r="A49" s="22"/>
      <c r="B49" s="42" t="s">
        <v>284</v>
      </c>
      <c r="C49" s="2"/>
      <c r="D49" s="27"/>
      <c r="E49" s="27"/>
      <c r="F49" s="35">
        <f>SUM(F3:F48)</f>
        <v>0</v>
      </c>
      <c r="G49" s="27"/>
      <c r="H49" s="27"/>
      <c r="I49"/>
    </row>
    <row r="50" spans="1:9" s="1" customFormat="1" x14ac:dyDescent="0.2">
      <c r="A50" s="2"/>
      <c r="B50" s="4" t="s">
        <v>40</v>
      </c>
      <c r="C50" s="2"/>
      <c r="D50" s="27"/>
      <c r="E50" s="27"/>
      <c r="F50" s="35"/>
      <c r="G50" s="27"/>
      <c r="H50" s="27"/>
      <c r="I50"/>
    </row>
    <row r="51" spans="1:9" s="1" customFormat="1" ht="78.75" x14ac:dyDescent="0.25">
      <c r="A51" s="8" t="s">
        <v>41</v>
      </c>
      <c r="B51" s="6" t="s">
        <v>473</v>
      </c>
      <c r="C51" s="5">
        <v>40</v>
      </c>
      <c r="D51" s="26"/>
      <c r="E51" s="26"/>
      <c r="F51" s="37"/>
      <c r="G51" s="26"/>
      <c r="H51" s="26"/>
      <c r="I51"/>
    </row>
    <row r="52" spans="1:9" s="1" customFormat="1" ht="78.75" x14ac:dyDescent="0.25">
      <c r="A52" s="8" t="s">
        <v>42</v>
      </c>
      <c r="B52" s="6" t="s">
        <v>466</v>
      </c>
      <c r="C52" s="5">
        <v>10</v>
      </c>
      <c r="D52" s="26"/>
      <c r="E52" s="26"/>
      <c r="F52" s="37"/>
      <c r="G52" s="26"/>
      <c r="H52" s="26"/>
      <c r="I52"/>
    </row>
    <row r="53" spans="1:9" s="1" customFormat="1" ht="78.75" x14ac:dyDescent="0.25">
      <c r="A53" s="8" t="s">
        <v>43</v>
      </c>
      <c r="B53" s="6" t="s">
        <v>467</v>
      </c>
      <c r="C53" s="5">
        <v>5</v>
      </c>
      <c r="D53" s="26"/>
      <c r="E53" s="26"/>
      <c r="F53" s="37"/>
      <c r="G53" s="26"/>
      <c r="H53" s="26"/>
      <c r="I53"/>
    </row>
    <row r="54" spans="1:9" s="1" customFormat="1" ht="78.75" x14ac:dyDescent="0.25">
      <c r="A54" s="8" t="s">
        <v>44</v>
      </c>
      <c r="B54" s="6" t="s">
        <v>468</v>
      </c>
      <c r="C54" s="5">
        <v>5</v>
      </c>
      <c r="D54" s="26"/>
      <c r="E54" s="26"/>
      <c r="F54" s="37"/>
      <c r="G54" s="26"/>
      <c r="H54" s="26"/>
      <c r="I54"/>
    </row>
    <row r="55" spans="1:9" s="1" customFormat="1" ht="94.5" x14ac:dyDescent="0.25">
      <c r="A55" s="8" t="s">
        <v>45</v>
      </c>
      <c r="B55" s="6" t="s">
        <v>469</v>
      </c>
      <c r="C55" s="5">
        <v>3</v>
      </c>
      <c r="D55" s="26"/>
      <c r="E55" s="26"/>
      <c r="F55" s="37"/>
      <c r="G55" s="26"/>
      <c r="H55" s="26"/>
      <c r="I55"/>
    </row>
    <row r="56" spans="1:9" s="1" customFormat="1" ht="94.5" x14ac:dyDescent="0.25">
      <c r="A56" s="8" t="s">
        <v>46</v>
      </c>
      <c r="B56" s="6" t="s">
        <v>470</v>
      </c>
      <c r="C56" s="5">
        <v>1</v>
      </c>
      <c r="D56" s="26"/>
      <c r="E56" s="26"/>
      <c r="F56" s="37"/>
      <c r="G56" s="26"/>
      <c r="H56" s="26"/>
      <c r="I56"/>
    </row>
    <row r="57" spans="1:9" s="1" customFormat="1" ht="78.75" x14ac:dyDescent="0.25">
      <c r="A57" s="8" t="s">
        <v>47</v>
      </c>
      <c r="B57" s="6" t="s">
        <v>349</v>
      </c>
      <c r="C57" s="5">
        <v>1</v>
      </c>
      <c r="D57" s="26"/>
      <c r="E57" s="26"/>
      <c r="F57" s="37"/>
      <c r="G57" s="26"/>
      <c r="H57" s="26"/>
      <c r="I57"/>
    </row>
    <row r="58" spans="1:9" s="1" customFormat="1" ht="110.25" x14ac:dyDescent="0.25">
      <c r="A58" s="8" t="s">
        <v>48</v>
      </c>
      <c r="B58" s="6" t="s">
        <v>471</v>
      </c>
      <c r="C58" s="5">
        <v>1</v>
      </c>
      <c r="D58" s="26"/>
      <c r="E58" s="26"/>
      <c r="F58" s="37"/>
      <c r="G58" s="26"/>
      <c r="H58" s="26"/>
      <c r="I58"/>
    </row>
    <row r="59" spans="1:9" s="1" customFormat="1" ht="126" x14ac:dyDescent="0.25">
      <c r="A59" s="8" t="s">
        <v>49</v>
      </c>
      <c r="B59" s="6" t="s">
        <v>350</v>
      </c>
      <c r="C59" s="5">
        <v>140</v>
      </c>
      <c r="D59" s="26"/>
      <c r="E59" s="26"/>
      <c r="F59" s="37"/>
      <c r="G59" s="26"/>
      <c r="H59" s="26"/>
      <c r="I59"/>
    </row>
    <row r="60" spans="1:9" s="1" customFormat="1" ht="126" x14ac:dyDescent="0.25">
      <c r="A60" s="8" t="s">
        <v>50</v>
      </c>
      <c r="B60" s="6" t="s">
        <v>351</v>
      </c>
      <c r="C60" s="5">
        <v>50</v>
      </c>
      <c r="D60" s="26"/>
      <c r="E60" s="26"/>
      <c r="F60" s="37"/>
      <c r="G60" s="26"/>
      <c r="H60" s="26"/>
      <c r="I60"/>
    </row>
    <row r="61" spans="1:9" s="1" customFormat="1" ht="126" x14ac:dyDescent="0.25">
      <c r="A61" s="8" t="s">
        <v>51</v>
      </c>
      <c r="B61" s="6" t="s">
        <v>352</v>
      </c>
      <c r="C61" s="5">
        <v>10</v>
      </c>
      <c r="D61" s="26"/>
      <c r="E61" s="26"/>
      <c r="F61" s="37"/>
      <c r="G61" s="26"/>
      <c r="H61" s="26"/>
      <c r="I61"/>
    </row>
    <row r="62" spans="1:9" s="1" customFormat="1" ht="78.75" x14ac:dyDescent="0.25">
      <c r="A62" s="8" t="s">
        <v>52</v>
      </c>
      <c r="B62" s="6" t="s">
        <v>353</v>
      </c>
      <c r="C62" s="5">
        <v>5</v>
      </c>
      <c r="D62" s="26"/>
      <c r="E62" s="26"/>
      <c r="F62" s="37"/>
      <c r="G62" s="26"/>
      <c r="H62" s="26"/>
      <c r="I62"/>
    </row>
    <row r="63" spans="1:9" s="1" customFormat="1" ht="31.5" x14ac:dyDescent="0.25">
      <c r="A63" s="8" t="s">
        <v>53</v>
      </c>
      <c r="B63" s="6" t="s">
        <v>327</v>
      </c>
      <c r="C63" s="5">
        <v>10</v>
      </c>
      <c r="D63" s="26"/>
      <c r="E63" s="26"/>
      <c r="F63" s="37"/>
      <c r="G63" s="26"/>
      <c r="H63" s="26"/>
      <c r="I63"/>
    </row>
    <row r="64" spans="1:9" s="1" customFormat="1" ht="47.25" x14ac:dyDescent="0.25">
      <c r="A64" s="8" t="s">
        <v>54</v>
      </c>
      <c r="B64" s="6" t="s">
        <v>287</v>
      </c>
      <c r="C64" s="5">
        <v>10</v>
      </c>
      <c r="D64" s="26"/>
      <c r="E64" s="26"/>
      <c r="F64" s="37"/>
      <c r="G64" s="26"/>
      <c r="H64" s="26"/>
      <c r="I64"/>
    </row>
    <row r="65" spans="1:9" s="1" customFormat="1" ht="47.25" x14ac:dyDescent="0.25">
      <c r="A65" s="8" t="s">
        <v>55</v>
      </c>
      <c r="B65" s="6" t="s">
        <v>286</v>
      </c>
      <c r="C65" s="5">
        <v>10</v>
      </c>
      <c r="D65" s="26"/>
      <c r="E65" s="26"/>
      <c r="F65" s="37"/>
      <c r="G65" s="26"/>
      <c r="H65" s="26"/>
      <c r="I65"/>
    </row>
    <row r="66" spans="1:9" s="1" customFormat="1" ht="47.25" x14ac:dyDescent="0.25">
      <c r="A66" s="8" t="s">
        <v>56</v>
      </c>
      <c r="B66" s="6" t="s">
        <v>285</v>
      </c>
      <c r="C66" s="5">
        <v>10</v>
      </c>
      <c r="D66" s="26"/>
      <c r="E66" s="26"/>
      <c r="F66" s="37"/>
      <c r="G66" s="26"/>
      <c r="H66" s="26"/>
      <c r="I66"/>
    </row>
    <row r="67" spans="1:9" s="1" customFormat="1" x14ac:dyDescent="0.25">
      <c r="A67" s="8" t="s">
        <v>57</v>
      </c>
      <c r="B67" s="6" t="s">
        <v>58</v>
      </c>
      <c r="C67" s="5">
        <v>1</v>
      </c>
      <c r="D67" s="26"/>
      <c r="E67" s="26"/>
      <c r="F67" s="37"/>
      <c r="G67" s="26"/>
      <c r="H67" s="26"/>
      <c r="I67"/>
    </row>
    <row r="68" spans="1:9" s="1" customFormat="1" x14ac:dyDescent="0.25">
      <c r="A68" s="8" t="s">
        <v>59</v>
      </c>
      <c r="B68" s="6" t="s">
        <v>60</v>
      </c>
      <c r="C68" s="5">
        <v>50</v>
      </c>
      <c r="D68" s="26"/>
      <c r="E68" s="26"/>
      <c r="F68" s="37"/>
      <c r="G68" s="26"/>
      <c r="H68" s="26"/>
      <c r="I68"/>
    </row>
    <row r="69" spans="1:9" s="1" customFormat="1" ht="47.25" x14ac:dyDescent="0.25">
      <c r="A69" s="8" t="s">
        <v>61</v>
      </c>
      <c r="B69" s="6" t="s">
        <v>472</v>
      </c>
      <c r="C69" s="5">
        <v>150</v>
      </c>
      <c r="D69" s="26"/>
      <c r="E69" s="26"/>
      <c r="F69" s="37"/>
      <c r="G69" s="26"/>
      <c r="H69" s="26"/>
      <c r="I69"/>
    </row>
    <row r="70" spans="1:9" s="1" customFormat="1" ht="31.5" x14ac:dyDescent="0.25">
      <c r="A70" s="8" t="s">
        <v>62</v>
      </c>
      <c r="B70" s="6" t="s">
        <v>63</v>
      </c>
      <c r="C70" s="5">
        <v>1</v>
      </c>
      <c r="D70" s="26"/>
      <c r="E70" s="26"/>
      <c r="F70" s="37"/>
      <c r="G70" s="26"/>
      <c r="H70" s="26"/>
      <c r="I70"/>
    </row>
    <row r="71" spans="1:9" s="1" customFormat="1" x14ac:dyDescent="0.25">
      <c r="A71" s="22"/>
      <c r="B71" s="34" t="s">
        <v>284</v>
      </c>
      <c r="C71" s="2"/>
      <c r="D71" s="27"/>
      <c r="E71" s="27"/>
      <c r="F71" s="35">
        <f>SUM(F51:F70)</f>
        <v>0</v>
      </c>
      <c r="G71" s="27"/>
      <c r="H71" s="27"/>
      <c r="I71"/>
    </row>
    <row r="72" spans="1:9" s="1" customFormat="1" x14ac:dyDescent="0.2">
      <c r="A72" s="2"/>
      <c r="B72" s="4" t="s">
        <v>64</v>
      </c>
      <c r="C72" s="2"/>
      <c r="D72" s="27"/>
      <c r="E72" s="27"/>
      <c r="F72" s="35"/>
      <c r="G72" s="27"/>
      <c r="H72" s="27"/>
      <c r="I72"/>
    </row>
    <row r="73" spans="1:9" s="1" customFormat="1" ht="78.75" x14ac:dyDescent="0.25">
      <c r="A73" s="11" t="s">
        <v>65</v>
      </c>
      <c r="B73" s="6" t="s">
        <v>354</v>
      </c>
      <c r="C73" s="5">
        <v>100</v>
      </c>
      <c r="D73" s="26"/>
      <c r="E73" s="26"/>
      <c r="F73" s="37"/>
      <c r="G73" s="26"/>
      <c r="H73" s="26"/>
      <c r="I73"/>
    </row>
    <row r="74" spans="1:9" s="1" customFormat="1" ht="78.75" x14ac:dyDescent="0.25">
      <c r="A74" s="11" t="s">
        <v>66</v>
      </c>
      <c r="B74" s="6" t="s">
        <v>355</v>
      </c>
      <c r="C74" s="5">
        <v>20</v>
      </c>
      <c r="D74" s="26"/>
      <c r="E74" s="26"/>
      <c r="F74" s="37"/>
      <c r="G74" s="26"/>
      <c r="H74" s="26"/>
      <c r="I74"/>
    </row>
    <row r="75" spans="1:9" s="1" customFormat="1" ht="63" x14ac:dyDescent="0.25">
      <c r="A75" s="11" t="s">
        <v>67</v>
      </c>
      <c r="B75" s="6" t="s">
        <v>356</v>
      </c>
      <c r="C75" s="5">
        <v>40</v>
      </c>
      <c r="D75" s="26"/>
      <c r="E75" s="26"/>
      <c r="F75" s="37"/>
      <c r="G75" s="26"/>
      <c r="H75" s="26"/>
      <c r="I75"/>
    </row>
    <row r="76" spans="1:9" s="1" customFormat="1" ht="63" x14ac:dyDescent="0.25">
      <c r="A76" s="11" t="s">
        <v>68</v>
      </c>
      <c r="B76" s="6" t="s">
        <v>357</v>
      </c>
      <c r="C76" s="5">
        <v>20</v>
      </c>
      <c r="D76" s="26"/>
      <c r="E76" s="26"/>
      <c r="F76" s="37"/>
      <c r="G76" s="26"/>
      <c r="H76" s="26"/>
      <c r="I76"/>
    </row>
    <row r="77" spans="1:9" s="1" customFormat="1" ht="63" x14ac:dyDescent="0.25">
      <c r="A77" s="11" t="s">
        <v>69</v>
      </c>
      <c r="B77" s="6" t="s">
        <v>358</v>
      </c>
      <c r="C77" s="5">
        <v>5</v>
      </c>
      <c r="D77" s="26"/>
      <c r="E77" s="26"/>
      <c r="F77" s="37"/>
      <c r="G77" s="26"/>
      <c r="H77" s="26"/>
      <c r="I77"/>
    </row>
    <row r="78" spans="1:9" s="1" customFormat="1" ht="110.25" x14ac:dyDescent="0.25">
      <c r="A78" s="11" t="s">
        <v>70</v>
      </c>
      <c r="B78" s="6" t="s">
        <v>359</v>
      </c>
      <c r="C78" s="5">
        <v>10</v>
      </c>
      <c r="D78" s="26"/>
      <c r="E78" s="26"/>
      <c r="F78" s="37"/>
      <c r="G78" s="26"/>
      <c r="H78" s="26"/>
      <c r="I78"/>
    </row>
    <row r="79" spans="1:9" s="1" customFormat="1" ht="110.25" x14ac:dyDescent="0.25">
      <c r="A79" s="11" t="s">
        <v>71</v>
      </c>
      <c r="B79" s="6" t="s">
        <v>360</v>
      </c>
      <c r="C79" s="5">
        <v>5</v>
      </c>
      <c r="D79" s="26"/>
      <c r="E79" s="26"/>
      <c r="F79" s="37"/>
      <c r="G79" s="26"/>
      <c r="H79" s="26"/>
      <c r="I79"/>
    </row>
    <row r="80" spans="1:9" s="1" customFormat="1" ht="141.75" x14ac:dyDescent="0.25">
      <c r="A80" s="11" t="s">
        <v>72</v>
      </c>
      <c r="B80" s="6" t="s">
        <v>361</v>
      </c>
      <c r="C80" s="5">
        <v>1</v>
      </c>
      <c r="D80" s="26"/>
      <c r="E80" s="26"/>
      <c r="F80" s="37"/>
      <c r="G80" s="26"/>
      <c r="H80" s="26"/>
      <c r="I80"/>
    </row>
    <row r="81" spans="1:9" s="1" customFormat="1" ht="63" x14ac:dyDescent="0.25">
      <c r="A81" s="11" t="s">
        <v>73</v>
      </c>
      <c r="B81" s="6" t="s">
        <v>465</v>
      </c>
      <c r="C81" s="5">
        <v>1</v>
      </c>
      <c r="D81" s="26"/>
      <c r="E81" s="26"/>
      <c r="F81" s="37"/>
      <c r="G81" s="26"/>
      <c r="H81" s="26"/>
      <c r="I81"/>
    </row>
    <row r="82" spans="1:9" s="1" customFormat="1" ht="78.75" x14ac:dyDescent="0.25">
      <c r="A82" s="11" t="s">
        <v>74</v>
      </c>
      <c r="B82" s="6" t="s">
        <v>75</v>
      </c>
      <c r="C82" s="5">
        <v>300</v>
      </c>
      <c r="D82" s="26"/>
      <c r="E82" s="26"/>
      <c r="F82" s="37"/>
      <c r="G82" s="26"/>
      <c r="H82" s="26"/>
      <c r="I82"/>
    </row>
    <row r="83" spans="1:9" s="1" customFormat="1" ht="47.25" x14ac:dyDescent="0.25">
      <c r="A83" s="11" t="s">
        <v>76</v>
      </c>
      <c r="B83" s="6" t="s">
        <v>77</v>
      </c>
      <c r="C83" s="5">
        <v>10</v>
      </c>
      <c r="D83" s="26"/>
      <c r="E83" s="26"/>
      <c r="F83" s="37"/>
      <c r="G83" s="26"/>
      <c r="H83" s="26"/>
      <c r="I83"/>
    </row>
    <row r="84" spans="1:9" s="1" customFormat="1" ht="47.25" x14ac:dyDescent="0.25">
      <c r="A84" s="11" t="s">
        <v>78</v>
      </c>
      <c r="B84" s="6" t="s">
        <v>79</v>
      </c>
      <c r="C84" s="5">
        <v>10</v>
      </c>
      <c r="D84" s="26"/>
      <c r="E84" s="26"/>
      <c r="F84" s="37"/>
      <c r="G84" s="26"/>
      <c r="H84" s="26"/>
      <c r="I84"/>
    </row>
    <row r="85" spans="1:9" s="1" customFormat="1" ht="31.5" x14ac:dyDescent="0.25">
      <c r="A85" s="11" t="s">
        <v>80</v>
      </c>
      <c r="B85" s="6" t="s">
        <v>337</v>
      </c>
      <c r="C85" s="5">
        <v>1</v>
      </c>
      <c r="D85" s="26"/>
      <c r="E85" s="26"/>
      <c r="F85" s="37"/>
      <c r="G85" s="26"/>
      <c r="H85" s="26"/>
      <c r="I85"/>
    </row>
    <row r="86" spans="1:9" s="1" customFormat="1" x14ac:dyDescent="0.25">
      <c r="A86" s="11" t="s">
        <v>81</v>
      </c>
      <c r="B86" s="6" t="s">
        <v>82</v>
      </c>
      <c r="C86" s="5">
        <v>1</v>
      </c>
      <c r="D86" s="26"/>
      <c r="E86" s="26"/>
      <c r="F86" s="37"/>
      <c r="G86" s="26"/>
      <c r="H86" s="26"/>
      <c r="I86"/>
    </row>
    <row r="87" spans="1:9" s="1" customFormat="1" x14ac:dyDescent="0.25">
      <c r="A87" s="41"/>
      <c r="B87" s="34" t="s">
        <v>284</v>
      </c>
      <c r="C87" s="2"/>
      <c r="D87" s="27"/>
      <c r="E87" s="27"/>
      <c r="F87" s="35">
        <f>SUM(F73:F86)</f>
        <v>0</v>
      </c>
      <c r="G87" s="27"/>
      <c r="H87" s="27"/>
      <c r="I87"/>
    </row>
    <row r="88" spans="1:9" s="1" customFormat="1" x14ac:dyDescent="0.2">
      <c r="A88" s="2"/>
      <c r="B88" s="4" t="s">
        <v>83</v>
      </c>
      <c r="C88" s="2"/>
      <c r="D88" s="27"/>
      <c r="E88" s="27"/>
      <c r="F88" s="35"/>
      <c r="G88" s="27"/>
      <c r="H88" s="27"/>
      <c r="I88"/>
    </row>
    <row r="89" spans="1:9" s="1" customFormat="1" ht="78.75" x14ac:dyDescent="0.25">
      <c r="A89" s="8" t="s">
        <v>84</v>
      </c>
      <c r="B89" s="6" t="s">
        <v>362</v>
      </c>
      <c r="C89" s="5">
        <v>20</v>
      </c>
      <c r="D89" s="26"/>
      <c r="E89" s="26"/>
      <c r="F89" s="37"/>
      <c r="G89" s="26"/>
      <c r="H89" s="26"/>
      <c r="I89"/>
    </row>
    <row r="90" spans="1:9" s="1" customFormat="1" ht="78.75" x14ac:dyDescent="0.25">
      <c r="A90" s="8" t="s">
        <v>85</v>
      </c>
      <c r="B90" s="6" t="s">
        <v>363</v>
      </c>
      <c r="C90" s="5">
        <v>10</v>
      </c>
      <c r="D90" s="26"/>
      <c r="E90" s="26"/>
      <c r="F90" s="37"/>
      <c r="G90" s="26"/>
      <c r="H90" s="26"/>
      <c r="I90"/>
    </row>
    <row r="91" spans="1:9" s="1" customFormat="1" ht="78.75" x14ac:dyDescent="0.25">
      <c r="A91" s="8"/>
      <c r="B91" s="6" t="s">
        <v>364</v>
      </c>
      <c r="C91" s="5">
        <v>10</v>
      </c>
      <c r="D91" s="26"/>
      <c r="E91" s="26"/>
      <c r="F91" s="37"/>
      <c r="G91" s="26"/>
      <c r="H91" s="26"/>
      <c r="I91"/>
    </row>
    <row r="92" spans="1:9" s="1" customFormat="1" ht="110.45" customHeight="1" x14ac:dyDescent="0.25">
      <c r="A92" s="8" t="s">
        <v>86</v>
      </c>
      <c r="B92" s="6" t="s">
        <v>338</v>
      </c>
      <c r="C92" s="5">
        <v>150</v>
      </c>
      <c r="D92" s="26"/>
      <c r="E92" s="26"/>
      <c r="F92" s="37"/>
      <c r="G92" s="26"/>
      <c r="H92" s="26"/>
      <c r="I92"/>
    </row>
    <row r="93" spans="1:9" s="1" customFormat="1" ht="80.45" customHeight="1" x14ac:dyDescent="0.25">
      <c r="A93" s="8" t="s">
        <v>87</v>
      </c>
      <c r="B93" s="6" t="s">
        <v>365</v>
      </c>
      <c r="C93" s="5">
        <v>10</v>
      </c>
      <c r="D93" s="26"/>
      <c r="E93" s="26"/>
      <c r="F93" s="37"/>
      <c r="G93" s="26"/>
      <c r="H93" s="26"/>
      <c r="I93"/>
    </row>
    <row r="94" spans="1:9" s="1" customFormat="1" ht="78.75" x14ac:dyDescent="0.25">
      <c r="A94" s="8" t="s">
        <v>88</v>
      </c>
      <c r="B94" s="6" t="s">
        <v>366</v>
      </c>
      <c r="C94" s="5">
        <v>3</v>
      </c>
      <c r="D94" s="26"/>
      <c r="E94" s="26"/>
      <c r="F94" s="37"/>
      <c r="G94" s="26"/>
      <c r="H94" s="26"/>
      <c r="I94"/>
    </row>
    <row r="95" spans="1:9" s="1" customFormat="1" ht="78.75" x14ac:dyDescent="0.25">
      <c r="A95" s="8" t="s">
        <v>89</v>
      </c>
      <c r="B95" s="6" t="s">
        <v>367</v>
      </c>
      <c r="C95" s="5">
        <v>3</v>
      </c>
      <c r="D95" s="26"/>
      <c r="E95" s="26"/>
      <c r="F95" s="37"/>
      <c r="G95" s="26"/>
      <c r="H95" s="26"/>
      <c r="I95"/>
    </row>
    <row r="96" spans="1:9" s="1" customFormat="1" ht="63" x14ac:dyDescent="0.25">
      <c r="A96" s="8" t="s">
        <v>90</v>
      </c>
      <c r="B96" s="6" t="s">
        <v>368</v>
      </c>
      <c r="C96" s="5">
        <v>3</v>
      </c>
      <c r="D96" s="26"/>
      <c r="E96" s="26"/>
      <c r="F96" s="37"/>
      <c r="G96" s="26"/>
      <c r="H96" s="26"/>
      <c r="I96"/>
    </row>
    <row r="97" spans="1:9" s="1" customFormat="1" ht="63" x14ac:dyDescent="0.25">
      <c r="A97" s="8" t="s">
        <v>91</v>
      </c>
      <c r="B97" s="6" t="s">
        <v>369</v>
      </c>
      <c r="C97" s="5">
        <v>3</v>
      </c>
      <c r="D97" s="26"/>
      <c r="E97" s="26"/>
      <c r="F97" s="37"/>
      <c r="G97" s="26"/>
      <c r="H97" s="26"/>
      <c r="I97"/>
    </row>
    <row r="98" spans="1:9" s="1" customFormat="1" ht="63" x14ac:dyDescent="0.25">
      <c r="A98" s="8" t="s">
        <v>92</v>
      </c>
      <c r="B98" s="6" t="s">
        <v>370</v>
      </c>
      <c r="C98" s="5">
        <v>3</v>
      </c>
      <c r="D98" s="26"/>
      <c r="E98" s="26"/>
      <c r="F98" s="37"/>
      <c r="G98" s="26"/>
      <c r="H98" s="26"/>
      <c r="I98"/>
    </row>
    <row r="99" spans="1:9" s="1" customFormat="1" ht="63" x14ac:dyDescent="0.25">
      <c r="A99" s="8" t="s">
        <v>93</v>
      </c>
      <c r="B99" s="6" t="s">
        <v>371</v>
      </c>
      <c r="C99" s="5">
        <v>10</v>
      </c>
      <c r="D99" s="26"/>
      <c r="E99" s="26"/>
      <c r="F99" s="37"/>
      <c r="G99" s="26"/>
      <c r="H99" s="26"/>
      <c r="I99"/>
    </row>
    <row r="100" spans="1:9" s="1" customFormat="1" ht="63" x14ac:dyDescent="0.25">
      <c r="A100" s="8" t="s">
        <v>94</v>
      </c>
      <c r="B100" s="6" t="s">
        <v>372</v>
      </c>
      <c r="C100" s="5">
        <v>20</v>
      </c>
      <c r="D100" s="26"/>
      <c r="E100" s="26"/>
      <c r="F100" s="37"/>
      <c r="G100" s="26"/>
      <c r="H100" s="26"/>
      <c r="I100"/>
    </row>
    <row r="101" spans="1:9" s="1" customFormat="1" ht="63" x14ac:dyDescent="0.25">
      <c r="A101" s="8" t="s">
        <v>95</v>
      </c>
      <c r="B101" s="6" t="s">
        <v>373</v>
      </c>
      <c r="C101" s="5">
        <v>10</v>
      </c>
      <c r="D101" s="26"/>
      <c r="E101" s="26"/>
      <c r="F101" s="37"/>
      <c r="G101" s="26"/>
      <c r="H101" s="26"/>
      <c r="I101"/>
    </row>
    <row r="102" spans="1:9" s="1" customFormat="1" x14ac:dyDescent="0.25">
      <c r="A102" s="8" t="s">
        <v>96</v>
      </c>
      <c r="B102" s="6" t="s">
        <v>97</v>
      </c>
      <c r="C102" s="5">
        <v>100</v>
      </c>
      <c r="D102" s="26"/>
      <c r="E102" s="26"/>
      <c r="F102" s="37"/>
      <c r="G102" s="26"/>
      <c r="H102" s="26"/>
      <c r="I102"/>
    </row>
    <row r="103" spans="1:9" s="1" customFormat="1" ht="78.75" x14ac:dyDescent="0.25">
      <c r="A103" s="8" t="s">
        <v>98</v>
      </c>
      <c r="B103" s="6" t="s">
        <v>374</v>
      </c>
      <c r="C103" s="5">
        <v>10</v>
      </c>
      <c r="D103" s="26"/>
      <c r="E103" s="26"/>
      <c r="F103" s="37"/>
      <c r="G103" s="26"/>
      <c r="H103" s="26"/>
      <c r="I103"/>
    </row>
    <row r="104" spans="1:9" s="1" customFormat="1" ht="78.75" x14ac:dyDescent="0.25">
      <c r="A104" s="8" t="s">
        <v>99</v>
      </c>
      <c r="B104" s="6" t="s">
        <v>375</v>
      </c>
      <c r="C104" s="5">
        <v>10</v>
      </c>
      <c r="D104" s="26"/>
      <c r="E104" s="26"/>
      <c r="F104" s="37"/>
      <c r="G104" s="26"/>
      <c r="H104" s="26"/>
      <c r="I104"/>
    </row>
    <row r="105" spans="1:9" s="1" customFormat="1" ht="63" x14ac:dyDescent="0.25">
      <c r="A105" s="8" t="s">
        <v>100</v>
      </c>
      <c r="B105" s="6" t="s">
        <v>475</v>
      </c>
      <c r="C105" s="5">
        <v>50</v>
      </c>
      <c r="D105" s="26"/>
      <c r="E105" s="26"/>
      <c r="F105" s="37"/>
      <c r="G105" s="26"/>
      <c r="H105" s="26"/>
      <c r="I105"/>
    </row>
    <row r="106" spans="1:9" s="1" customFormat="1" ht="63" x14ac:dyDescent="0.25">
      <c r="A106" s="8" t="s">
        <v>101</v>
      </c>
      <c r="B106" s="6" t="s">
        <v>474</v>
      </c>
      <c r="C106" s="5">
        <v>50</v>
      </c>
      <c r="D106" s="26"/>
      <c r="E106" s="26"/>
      <c r="F106" s="37"/>
      <c r="G106" s="26"/>
      <c r="H106" s="26"/>
      <c r="I106"/>
    </row>
    <row r="107" spans="1:9" s="1" customFormat="1" ht="73.150000000000006" customHeight="1" x14ac:dyDescent="0.25">
      <c r="A107" s="8" t="s">
        <v>102</v>
      </c>
      <c r="B107" s="6" t="s">
        <v>476</v>
      </c>
      <c r="C107" s="5">
        <v>1</v>
      </c>
      <c r="D107" s="26"/>
      <c r="E107" s="26"/>
      <c r="F107" s="37"/>
      <c r="G107" s="26"/>
      <c r="H107" s="26"/>
      <c r="I107"/>
    </row>
    <row r="108" spans="1:9" s="1" customFormat="1" ht="31.5" x14ac:dyDescent="0.25">
      <c r="A108" s="8" t="s">
        <v>103</v>
      </c>
      <c r="B108" s="6" t="s">
        <v>339</v>
      </c>
      <c r="C108" s="5">
        <v>1</v>
      </c>
      <c r="D108" s="26"/>
      <c r="E108" s="26"/>
      <c r="F108" s="37"/>
      <c r="G108" s="26"/>
      <c r="H108" s="26"/>
      <c r="I108"/>
    </row>
    <row r="109" spans="1:9" s="1" customFormat="1" x14ac:dyDescent="0.25">
      <c r="A109" s="8" t="s">
        <v>105</v>
      </c>
      <c r="B109" s="6" t="s">
        <v>104</v>
      </c>
      <c r="C109" s="5">
        <v>50</v>
      </c>
      <c r="D109" s="26"/>
      <c r="E109" s="26"/>
      <c r="F109" s="37"/>
      <c r="G109" s="26"/>
      <c r="H109" s="26"/>
      <c r="I109"/>
    </row>
    <row r="110" spans="1:9" s="1" customFormat="1" ht="31.5" x14ac:dyDescent="0.25">
      <c r="A110" s="8" t="s">
        <v>296</v>
      </c>
      <c r="B110" s="6" t="s">
        <v>106</v>
      </c>
      <c r="C110" s="5">
        <v>50</v>
      </c>
      <c r="D110" s="26"/>
      <c r="E110" s="26"/>
      <c r="F110" s="37"/>
      <c r="G110" s="26"/>
      <c r="H110" s="26"/>
      <c r="I110"/>
    </row>
    <row r="111" spans="1:9" s="1" customFormat="1" x14ac:dyDescent="0.25">
      <c r="A111" s="22"/>
      <c r="B111" s="34" t="s">
        <v>284</v>
      </c>
      <c r="C111" s="2"/>
      <c r="D111" s="27"/>
      <c r="E111" s="27"/>
      <c r="F111" s="35">
        <f>SUM(F89:F110)</f>
        <v>0</v>
      </c>
      <c r="G111" s="27"/>
      <c r="H111" s="27"/>
      <c r="I111"/>
    </row>
    <row r="112" spans="1:9" s="1" customFormat="1" x14ac:dyDescent="0.2">
      <c r="A112" s="2"/>
      <c r="B112" s="4" t="s">
        <v>328</v>
      </c>
      <c r="C112" s="2"/>
      <c r="D112" s="27"/>
      <c r="E112" s="27"/>
      <c r="F112" s="35"/>
      <c r="G112" s="27"/>
      <c r="H112" s="27"/>
      <c r="I112"/>
    </row>
    <row r="113" spans="1:9" s="1" customFormat="1" ht="94.5" x14ac:dyDescent="0.25">
      <c r="A113" s="8" t="s">
        <v>108</v>
      </c>
      <c r="B113" s="6" t="s">
        <v>376</v>
      </c>
      <c r="C113" s="5">
        <v>20</v>
      </c>
      <c r="D113" s="26"/>
      <c r="E113" s="26"/>
      <c r="F113" s="37"/>
      <c r="G113" s="26"/>
      <c r="H113" s="26"/>
      <c r="I113"/>
    </row>
    <row r="114" spans="1:9" s="1" customFormat="1" ht="94.5" x14ac:dyDescent="0.25">
      <c r="A114" s="8" t="s">
        <v>109</v>
      </c>
      <c r="B114" s="6" t="s">
        <v>377</v>
      </c>
      <c r="C114" s="5">
        <v>5</v>
      </c>
      <c r="D114" s="26"/>
      <c r="E114" s="26"/>
      <c r="F114" s="37"/>
      <c r="G114" s="26"/>
      <c r="H114" s="26"/>
      <c r="I114"/>
    </row>
    <row r="115" spans="1:9" s="1" customFormat="1" ht="94.5" x14ac:dyDescent="0.25">
      <c r="A115" s="8" t="s">
        <v>110</v>
      </c>
      <c r="B115" s="6" t="s">
        <v>378</v>
      </c>
      <c r="C115" s="5">
        <v>2</v>
      </c>
      <c r="D115" s="26"/>
      <c r="E115" s="26"/>
      <c r="F115" s="37"/>
      <c r="G115" s="26"/>
      <c r="H115" s="26"/>
      <c r="I115"/>
    </row>
    <row r="116" spans="1:9" s="1" customFormat="1" ht="110.25" x14ac:dyDescent="0.25">
      <c r="A116" s="8" t="s">
        <v>111</v>
      </c>
      <c r="B116" s="6" t="s">
        <v>379</v>
      </c>
      <c r="C116" s="5">
        <v>30</v>
      </c>
      <c r="D116" s="26"/>
      <c r="E116" s="26"/>
      <c r="F116" s="37"/>
      <c r="G116" s="26"/>
      <c r="H116" s="26"/>
      <c r="I116"/>
    </row>
    <row r="117" spans="1:9" s="1" customFormat="1" ht="110.25" x14ac:dyDescent="0.25">
      <c r="A117" s="8" t="s">
        <v>112</v>
      </c>
      <c r="B117" s="6" t="s">
        <v>380</v>
      </c>
      <c r="C117" s="5">
        <v>30</v>
      </c>
      <c r="D117" s="26"/>
      <c r="E117" s="26"/>
      <c r="F117" s="37"/>
      <c r="G117" s="26"/>
      <c r="H117" s="26"/>
      <c r="I117"/>
    </row>
    <row r="118" spans="1:9" s="1" customFormat="1" x14ac:dyDescent="0.25">
      <c r="A118" s="8" t="s">
        <v>113</v>
      </c>
      <c r="B118" s="6" t="s">
        <v>114</v>
      </c>
      <c r="C118" s="5">
        <v>100</v>
      </c>
      <c r="D118" s="26"/>
      <c r="E118" s="26"/>
      <c r="F118" s="37"/>
      <c r="G118" s="26"/>
      <c r="H118" s="26"/>
      <c r="I118"/>
    </row>
    <row r="119" spans="1:9" s="1" customFormat="1" x14ac:dyDescent="0.25">
      <c r="A119" s="22"/>
      <c r="B119" s="34" t="s">
        <v>284</v>
      </c>
      <c r="C119" s="2"/>
      <c r="D119" s="27"/>
      <c r="E119" s="27"/>
      <c r="F119" s="35">
        <f>SUM(F113:F118)</f>
        <v>0</v>
      </c>
      <c r="G119" s="27"/>
      <c r="H119" s="27"/>
      <c r="I119"/>
    </row>
    <row r="120" spans="1:9" s="1" customFormat="1" x14ac:dyDescent="0.2">
      <c r="A120" s="2"/>
      <c r="B120" s="4" t="s">
        <v>115</v>
      </c>
      <c r="C120" s="2"/>
      <c r="D120" s="27"/>
      <c r="E120" s="27"/>
      <c r="F120" s="35"/>
      <c r="G120" s="27"/>
      <c r="H120" s="27"/>
      <c r="I120"/>
    </row>
    <row r="121" spans="1:9" s="1" customFormat="1" ht="31.5" x14ac:dyDescent="0.2">
      <c r="A121" s="8" t="s">
        <v>116</v>
      </c>
      <c r="B121" s="13" t="s">
        <v>499</v>
      </c>
      <c r="C121" s="5">
        <v>1</v>
      </c>
      <c r="D121" s="26" t="s">
        <v>329</v>
      </c>
      <c r="E121" s="26"/>
      <c r="F121" s="37"/>
      <c r="G121" s="26"/>
      <c r="H121" s="26"/>
      <c r="I121"/>
    </row>
    <row r="122" spans="1:9" s="1" customFormat="1" ht="126" x14ac:dyDescent="0.2">
      <c r="A122" s="8" t="s">
        <v>117</v>
      </c>
      <c r="B122" s="14" t="s">
        <v>500</v>
      </c>
      <c r="C122" s="5">
        <v>10</v>
      </c>
      <c r="D122" s="26" t="s">
        <v>329</v>
      </c>
      <c r="E122" s="26"/>
      <c r="F122" s="37"/>
      <c r="G122" s="26"/>
      <c r="H122" s="26"/>
      <c r="I122"/>
    </row>
    <row r="123" spans="1:9" s="1" customFormat="1" ht="31.5" x14ac:dyDescent="0.25">
      <c r="A123" s="8" t="s">
        <v>118</v>
      </c>
      <c r="B123" s="6" t="s">
        <v>381</v>
      </c>
      <c r="C123" s="5">
        <v>100</v>
      </c>
      <c r="D123" s="26" t="s">
        <v>329</v>
      </c>
      <c r="E123" s="26"/>
      <c r="F123" s="37"/>
      <c r="G123" s="26"/>
      <c r="H123" s="26"/>
      <c r="I123"/>
    </row>
    <row r="124" spans="1:9" s="1" customFormat="1" ht="47.25" x14ac:dyDescent="0.25">
      <c r="A124" s="8" t="s">
        <v>119</v>
      </c>
      <c r="B124" s="6" t="s">
        <v>382</v>
      </c>
      <c r="C124" s="5">
        <v>20</v>
      </c>
      <c r="D124" s="26" t="s">
        <v>329</v>
      </c>
      <c r="E124" s="26"/>
      <c r="F124" s="37"/>
      <c r="G124" s="26"/>
      <c r="H124" s="26"/>
      <c r="I124"/>
    </row>
    <row r="125" spans="1:9" s="1" customFormat="1" ht="31.5" x14ac:dyDescent="0.25">
      <c r="A125" s="8" t="s">
        <v>120</v>
      </c>
      <c r="B125" s="6" t="s">
        <v>273</v>
      </c>
      <c r="C125" s="5">
        <v>20</v>
      </c>
      <c r="D125" s="26" t="s">
        <v>329</v>
      </c>
      <c r="E125" s="26"/>
      <c r="F125" s="37"/>
      <c r="G125" s="26"/>
      <c r="H125" s="26"/>
      <c r="I125"/>
    </row>
    <row r="126" spans="1:9" s="1" customFormat="1" ht="31.5" x14ac:dyDescent="0.25">
      <c r="A126" s="8" t="s">
        <v>121</v>
      </c>
      <c r="B126" s="6" t="s">
        <v>383</v>
      </c>
      <c r="C126" s="5">
        <v>20</v>
      </c>
      <c r="D126" s="26" t="s">
        <v>329</v>
      </c>
      <c r="E126" s="26"/>
      <c r="F126" s="37"/>
      <c r="G126" s="26"/>
      <c r="H126" s="26"/>
      <c r="I126"/>
    </row>
    <row r="127" spans="1:9" s="1" customFormat="1" ht="31.5" x14ac:dyDescent="0.25">
      <c r="A127" s="8" t="s">
        <v>122</v>
      </c>
      <c r="B127" s="6" t="s">
        <v>384</v>
      </c>
      <c r="C127" s="5">
        <v>20</v>
      </c>
      <c r="D127" s="26" t="s">
        <v>329</v>
      </c>
      <c r="E127" s="26"/>
      <c r="F127" s="37"/>
      <c r="G127" s="26"/>
      <c r="H127" s="26"/>
      <c r="I127"/>
    </row>
    <row r="128" spans="1:9" s="1" customFormat="1" ht="47.25" x14ac:dyDescent="0.25">
      <c r="A128" s="8" t="s">
        <v>123</v>
      </c>
      <c r="B128" s="6" t="s">
        <v>385</v>
      </c>
      <c r="C128" s="5">
        <v>30</v>
      </c>
      <c r="D128" s="26" t="s">
        <v>329</v>
      </c>
      <c r="E128" s="26"/>
      <c r="F128" s="37"/>
      <c r="G128" s="26"/>
      <c r="H128" s="26"/>
      <c r="I128"/>
    </row>
    <row r="129" spans="1:9" s="1" customFormat="1" ht="47.25" x14ac:dyDescent="0.25">
      <c r="A129" s="8" t="s">
        <v>124</v>
      </c>
      <c r="B129" s="6" t="s">
        <v>386</v>
      </c>
      <c r="C129" s="5">
        <v>10</v>
      </c>
      <c r="D129" s="26" t="s">
        <v>329</v>
      </c>
      <c r="E129" s="26"/>
      <c r="F129" s="37"/>
      <c r="G129" s="26"/>
      <c r="H129" s="26"/>
      <c r="I129"/>
    </row>
    <row r="130" spans="1:9" s="1" customFormat="1" ht="47.25" x14ac:dyDescent="0.25">
      <c r="A130" s="8" t="s">
        <v>125</v>
      </c>
      <c r="B130" s="6" t="s">
        <v>387</v>
      </c>
      <c r="C130" s="5">
        <v>10</v>
      </c>
      <c r="D130" s="26" t="s">
        <v>329</v>
      </c>
      <c r="E130" s="26"/>
      <c r="F130" s="37"/>
      <c r="G130" s="26"/>
      <c r="H130" s="26"/>
      <c r="I130"/>
    </row>
    <row r="131" spans="1:9" s="1" customFormat="1" ht="47.25" x14ac:dyDescent="0.25">
      <c r="A131" s="8" t="s">
        <v>126</v>
      </c>
      <c r="B131" s="6" t="s">
        <v>388</v>
      </c>
      <c r="C131" s="5">
        <v>10</v>
      </c>
      <c r="D131" s="26" t="s">
        <v>329</v>
      </c>
      <c r="E131" s="26"/>
      <c r="F131" s="37"/>
      <c r="G131" s="26"/>
      <c r="H131" s="26"/>
      <c r="I131"/>
    </row>
    <row r="132" spans="1:9" s="1" customFormat="1" ht="47.25" x14ac:dyDescent="0.25">
      <c r="A132" s="8" t="s">
        <v>127</v>
      </c>
      <c r="B132" s="6" t="s">
        <v>389</v>
      </c>
      <c r="C132" s="5">
        <v>100</v>
      </c>
      <c r="D132" s="26" t="s">
        <v>329</v>
      </c>
      <c r="E132" s="26"/>
      <c r="F132" s="37"/>
      <c r="G132" s="26"/>
      <c r="H132" s="26"/>
      <c r="I132"/>
    </row>
    <row r="133" spans="1:9" s="1" customFormat="1" x14ac:dyDescent="0.25">
      <c r="A133" s="22"/>
      <c r="B133" s="34" t="s">
        <v>284</v>
      </c>
      <c r="C133" s="2"/>
      <c r="D133" s="27"/>
      <c r="E133" s="27"/>
      <c r="F133" s="35">
        <f>SUM(F121:F132)</f>
        <v>0</v>
      </c>
      <c r="G133" s="27"/>
      <c r="H133" s="27"/>
      <c r="I133"/>
    </row>
    <row r="134" spans="1:9" s="1" customFormat="1" x14ac:dyDescent="0.2">
      <c r="A134" s="2"/>
      <c r="B134" s="4" t="s">
        <v>128</v>
      </c>
      <c r="C134" s="2"/>
      <c r="D134" s="27"/>
      <c r="E134" s="27"/>
      <c r="F134" s="35"/>
      <c r="G134" s="27"/>
      <c r="H134" s="27"/>
      <c r="I134"/>
    </row>
    <row r="135" spans="1:9" s="1" customFormat="1" ht="47.25" x14ac:dyDescent="0.25">
      <c r="A135" s="8" t="s">
        <v>129</v>
      </c>
      <c r="B135" s="6" t="s">
        <v>438</v>
      </c>
      <c r="C135" s="5">
        <v>1000</v>
      </c>
      <c r="D135" s="26" t="s">
        <v>330</v>
      </c>
      <c r="E135" s="26"/>
      <c r="F135" s="37"/>
      <c r="G135" s="26"/>
      <c r="H135" s="26"/>
      <c r="I135"/>
    </row>
    <row r="136" spans="1:9" s="1" customFormat="1" ht="47.25" x14ac:dyDescent="0.25">
      <c r="A136" s="8" t="s">
        <v>130</v>
      </c>
      <c r="B136" s="6" t="s">
        <v>439</v>
      </c>
      <c r="C136" s="5">
        <v>1000</v>
      </c>
      <c r="D136" s="26"/>
      <c r="E136" s="26"/>
      <c r="F136" s="37"/>
      <c r="G136" s="26"/>
      <c r="H136" s="26"/>
      <c r="I136"/>
    </row>
    <row r="137" spans="1:9" s="1" customFormat="1" ht="47.25" x14ac:dyDescent="0.25">
      <c r="A137" s="8" t="s">
        <v>131</v>
      </c>
      <c r="B137" s="6" t="s">
        <v>440</v>
      </c>
      <c r="C137" s="5">
        <v>300</v>
      </c>
      <c r="D137" s="26"/>
      <c r="E137" s="26"/>
      <c r="F137" s="37"/>
      <c r="G137" s="26"/>
      <c r="H137" s="26"/>
      <c r="I137"/>
    </row>
    <row r="138" spans="1:9" s="1" customFormat="1" ht="63" x14ac:dyDescent="0.25">
      <c r="A138" s="8" t="s">
        <v>132</v>
      </c>
      <c r="B138" s="6" t="s">
        <v>441</v>
      </c>
      <c r="C138" s="5">
        <v>300</v>
      </c>
      <c r="D138" s="26"/>
      <c r="E138" s="26"/>
      <c r="F138" s="37"/>
      <c r="G138" s="26"/>
      <c r="H138" s="26"/>
      <c r="I138"/>
    </row>
    <row r="139" spans="1:9" s="1" customFormat="1" ht="47.25" x14ac:dyDescent="0.25">
      <c r="A139" s="8" t="s">
        <v>133</v>
      </c>
      <c r="B139" s="6" t="s">
        <v>442</v>
      </c>
      <c r="C139" s="5">
        <v>10</v>
      </c>
      <c r="D139" s="26"/>
      <c r="E139" s="26"/>
      <c r="F139" s="37"/>
      <c r="G139" s="26"/>
      <c r="H139" s="26"/>
      <c r="I139"/>
    </row>
    <row r="140" spans="1:9" s="1" customFormat="1" x14ac:dyDescent="0.2">
      <c r="A140" s="8" t="s">
        <v>134</v>
      </c>
      <c r="B140" s="15" t="s">
        <v>135</v>
      </c>
      <c r="C140" s="5">
        <v>100</v>
      </c>
      <c r="D140" s="26"/>
      <c r="E140" s="26"/>
      <c r="F140" s="37"/>
      <c r="G140" s="26"/>
      <c r="H140" s="26"/>
      <c r="I140"/>
    </row>
    <row r="141" spans="1:9" s="1" customFormat="1" ht="63" x14ac:dyDescent="0.25">
      <c r="A141" s="8" t="s">
        <v>136</v>
      </c>
      <c r="B141" s="6" t="s">
        <v>390</v>
      </c>
      <c r="C141" s="5">
        <v>20</v>
      </c>
      <c r="D141" s="26"/>
      <c r="E141" s="26"/>
      <c r="F141" s="37"/>
      <c r="G141" s="26"/>
      <c r="H141" s="26"/>
      <c r="I141"/>
    </row>
    <row r="142" spans="1:9" s="1" customFormat="1" ht="63" x14ac:dyDescent="0.25">
      <c r="A142" s="8" t="s">
        <v>137</v>
      </c>
      <c r="B142" s="6" t="s">
        <v>443</v>
      </c>
      <c r="C142" s="5">
        <v>5</v>
      </c>
      <c r="D142" s="26"/>
      <c r="E142" s="26"/>
      <c r="F142" s="37"/>
      <c r="G142" s="26"/>
      <c r="H142" s="26"/>
      <c r="I142"/>
    </row>
    <row r="143" spans="1:9" s="1" customFormat="1" ht="47.25" x14ac:dyDescent="0.25">
      <c r="A143" s="8" t="s">
        <v>138</v>
      </c>
      <c r="B143" s="6" t="s">
        <v>444</v>
      </c>
      <c r="C143" s="5">
        <v>3000</v>
      </c>
      <c r="D143" s="26"/>
      <c r="E143" s="26"/>
      <c r="F143" s="37"/>
      <c r="G143" s="26"/>
      <c r="H143" s="26"/>
      <c r="I143"/>
    </row>
    <row r="144" spans="1:9" s="1" customFormat="1" ht="47.25" x14ac:dyDescent="0.25">
      <c r="A144" s="8" t="s">
        <v>139</v>
      </c>
      <c r="B144" s="6" t="s">
        <v>445</v>
      </c>
      <c r="C144" s="5">
        <v>3000</v>
      </c>
      <c r="D144" s="26"/>
      <c r="E144" s="26"/>
      <c r="F144" s="37"/>
      <c r="G144" s="26"/>
      <c r="H144" s="26"/>
      <c r="I144"/>
    </row>
    <row r="145" spans="1:9" s="1" customFormat="1" ht="47.25" x14ac:dyDescent="0.25">
      <c r="A145" s="8" t="s">
        <v>140</v>
      </c>
      <c r="B145" s="6" t="s">
        <v>446</v>
      </c>
      <c r="C145" s="5">
        <v>1000</v>
      </c>
      <c r="D145" s="26"/>
      <c r="E145" s="26"/>
      <c r="F145" s="37"/>
      <c r="G145" s="26"/>
      <c r="H145" s="26"/>
      <c r="I145"/>
    </row>
    <row r="146" spans="1:9" s="1" customFormat="1" ht="47.25" x14ac:dyDescent="0.25">
      <c r="A146" s="8" t="s">
        <v>141</v>
      </c>
      <c r="B146" s="6" t="s">
        <v>447</v>
      </c>
      <c r="C146" s="5">
        <v>1000</v>
      </c>
      <c r="D146" s="26"/>
      <c r="E146" s="26"/>
      <c r="F146" s="37"/>
      <c r="G146" s="26"/>
      <c r="H146" s="26"/>
      <c r="I146"/>
    </row>
    <row r="147" spans="1:9" s="1" customFormat="1" ht="78.75" x14ac:dyDescent="0.25">
      <c r="A147" s="8" t="s">
        <v>142</v>
      </c>
      <c r="B147" s="6" t="s">
        <v>448</v>
      </c>
      <c r="C147" s="5">
        <v>50</v>
      </c>
      <c r="D147" s="26"/>
      <c r="E147" s="26"/>
      <c r="F147" s="37"/>
      <c r="G147" s="26"/>
      <c r="H147" s="26"/>
      <c r="I147"/>
    </row>
    <row r="148" spans="1:9" s="1" customFormat="1" ht="31.5" x14ac:dyDescent="0.25">
      <c r="A148" s="8" t="s">
        <v>143</v>
      </c>
      <c r="B148" s="6" t="s">
        <v>144</v>
      </c>
      <c r="C148" s="5">
        <v>1</v>
      </c>
      <c r="D148" s="26"/>
      <c r="E148" s="26"/>
      <c r="F148" s="37"/>
      <c r="G148" s="26"/>
      <c r="H148" s="26"/>
      <c r="I148"/>
    </row>
    <row r="149" spans="1:9" s="1" customFormat="1" x14ac:dyDescent="0.25">
      <c r="A149" s="8" t="s">
        <v>145</v>
      </c>
      <c r="B149" s="6" t="s">
        <v>146</v>
      </c>
      <c r="C149" s="5">
        <v>1</v>
      </c>
      <c r="D149" s="26"/>
      <c r="E149" s="26"/>
      <c r="F149" s="37"/>
      <c r="G149" s="26"/>
      <c r="H149" s="26"/>
      <c r="I149"/>
    </row>
    <row r="150" spans="1:9" s="1" customFormat="1" x14ac:dyDescent="0.25">
      <c r="A150" s="22"/>
      <c r="B150" s="34" t="s">
        <v>284</v>
      </c>
      <c r="C150" s="2"/>
      <c r="D150" s="27"/>
      <c r="E150" s="27"/>
      <c r="F150" s="35">
        <f>SUM(F135:F149)</f>
        <v>0</v>
      </c>
      <c r="G150" s="27"/>
      <c r="H150" s="27"/>
      <c r="I150"/>
    </row>
    <row r="151" spans="1:9" s="1" customFormat="1" x14ac:dyDescent="0.2">
      <c r="A151" s="2"/>
      <c r="B151" s="4" t="s">
        <v>147</v>
      </c>
      <c r="C151" s="2"/>
      <c r="D151" s="27"/>
      <c r="E151" s="27"/>
      <c r="F151" s="35"/>
      <c r="G151" s="27"/>
      <c r="H151" s="27"/>
      <c r="I151"/>
    </row>
    <row r="152" spans="1:9" s="1" customFormat="1" ht="126" x14ac:dyDescent="0.25">
      <c r="A152" s="8" t="s">
        <v>148</v>
      </c>
      <c r="B152" s="6" t="s">
        <v>391</v>
      </c>
      <c r="C152" s="5">
        <v>200</v>
      </c>
      <c r="D152" s="26"/>
      <c r="E152" s="26"/>
      <c r="F152" s="37"/>
      <c r="G152" s="26"/>
      <c r="H152" s="26"/>
      <c r="I152"/>
    </row>
    <row r="153" spans="1:9" s="1" customFormat="1" ht="126" x14ac:dyDescent="0.25">
      <c r="A153" s="8" t="s">
        <v>149</v>
      </c>
      <c r="B153" s="6" t="s">
        <v>392</v>
      </c>
      <c r="C153" s="5">
        <v>200</v>
      </c>
      <c r="D153" s="26"/>
      <c r="E153" s="26"/>
      <c r="F153" s="37"/>
      <c r="G153" s="26"/>
      <c r="H153" s="26"/>
      <c r="I153"/>
    </row>
    <row r="154" spans="1:9" s="1" customFormat="1" ht="141.75" x14ac:dyDescent="0.25">
      <c r="A154" s="8" t="s">
        <v>150</v>
      </c>
      <c r="B154" s="6" t="s">
        <v>393</v>
      </c>
      <c r="C154" s="5">
        <v>200</v>
      </c>
      <c r="D154" s="26"/>
      <c r="E154" s="26"/>
      <c r="F154" s="37"/>
      <c r="G154" s="26"/>
      <c r="H154" s="26"/>
      <c r="I154"/>
    </row>
    <row r="155" spans="1:9" s="1" customFormat="1" ht="63" x14ac:dyDescent="0.25">
      <c r="A155" s="8" t="s">
        <v>151</v>
      </c>
      <c r="B155" s="6" t="s">
        <v>394</v>
      </c>
      <c r="C155" s="5">
        <v>30000</v>
      </c>
      <c r="D155" s="26"/>
      <c r="E155" s="26"/>
      <c r="F155" s="37"/>
      <c r="G155" s="26"/>
      <c r="H155" s="26"/>
      <c r="I155"/>
    </row>
    <row r="156" spans="1:9" s="1" customFormat="1" ht="63" x14ac:dyDescent="0.25">
      <c r="A156" s="8" t="s">
        <v>152</v>
      </c>
      <c r="B156" s="6" t="s">
        <v>395</v>
      </c>
      <c r="C156" s="5">
        <v>5000</v>
      </c>
      <c r="D156" s="26"/>
      <c r="E156" s="26"/>
      <c r="F156" s="37"/>
      <c r="G156" s="26"/>
      <c r="H156" s="26"/>
      <c r="I156"/>
    </row>
    <row r="157" spans="1:9" s="1" customFormat="1" ht="63" x14ac:dyDescent="0.25">
      <c r="A157" s="8" t="s">
        <v>153</v>
      </c>
      <c r="B157" s="6" t="s">
        <v>396</v>
      </c>
      <c r="C157" s="5">
        <v>3000</v>
      </c>
      <c r="D157" s="26"/>
      <c r="E157" s="26"/>
      <c r="F157" s="37"/>
      <c r="G157" s="26"/>
      <c r="H157" s="26"/>
      <c r="I157"/>
    </row>
    <row r="158" spans="1:9" s="1" customFormat="1" ht="63" x14ac:dyDescent="0.25">
      <c r="A158" s="8" t="s">
        <v>154</v>
      </c>
      <c r="B158" s="6" t="s">
        <v>397</v>
      </c>
      <c r="C158" s="5">
        <v>3000</v>
      </c>
      <c r="D158" s="26"/>
      <c r="E158" s="26"/>
      <c r="F158" s="37"/>
      <c r="G158" s="26"/>
      <c r="H158" s="26"/>
      <c r="I158"/>
    </row>
    <row r="159" spans="1:9" s="1" customFormat="1" ht="47.25" x14ac:dyDescent="0.25">
      <c r="A159" s="8" t="s">
        <v>155</v>
      </c>
      <c r="B159" s="6" t="s">
        <v>398</v>
      </c>
      <c r="C159" s="5">
        <v>100</v>
      </c>
      <c r="D159" s="26"/>
      <c r="E159" s="26"/>
      <c r="F159" s="37"/>
      <c r="G159" s="26"/>
      <c r="H159" s="26"/>
      <c r="I159"/>
    </row>
    <row r="160" spans="1:9" s="1" customFormat="1" ht="63" x14ac:dyDescent="0.25">
      <c r="A160" s="8" t="s">
        <v>156</v>
      </c>
      <c r="B160" s="6" t="s">
        <v>399</v>
      </c>
      <c r="C160" s="5">
        <v>100</v>
      </c>
      <c r="D160" s="26"/>
      <c r="E160" s="26"/>
      <c r="F160" s="37"/>
      <c r="G160" s="26"/>
      <c r="H160" s="26"/>
      <c r="I160"/>
    </row>
    <row r="161" spans="1:9" s="1" customFormat="1" ht="78.75" x14ac:dyDescent="0.25">
      <c r="A161" s="8" t="s">
        <v>157</v>
      </c>
      <c r="B161" s="6" t="s">
        <v>400</v>
      </c>
      <c r="C161" s="5">
        <v>2000</v>
      </c>
      <c r="D161" s="26"/>
      <c r="E161" s="26"/>
      <c r="F161" s="37"/>
      <c r="G161" s="26"/>
      <c r="H161" s="26"/>
      <c r="I161"/>
    </row>
    <row r="162" spans="1:9" s="1" customFormat="1" ht="55.9" customHeight="1" x14ac:dyDescent="0.25">
      <c r="A162" s="8" t="s">
        <v>158</v>
      </c>
      <c r="B162" s="6" t="s">
        <v>401</v>
      </c>
      <c r="C162" s="5">
        <v>1000</v>
      </c>
      <c r="D162" s="26"/>
      <c r="E162" s="26"/>
      <c r="F162" s="37"/>
      <c r="G162" s="26"/>
      <c r="H162" s="26"/>
      <c r="I162"/>
    </row>
    <row r="163" spans="1:9" s="1" customFormat="1" ht="78.75" x14ac:dyDescent="0.25">
      <c r="A163" s="8" t="s">
        <v>159</v>
      </c>
      <c r="B163" s="6" t="s">
        <v>402</v>
      </c>
      <c r="C163" s="5">
        <v>300</v>
      </c>
      <c r="D163" s="26"/>
      <c r="E163" s="26"/>
      <c r="F163" s="37"/>
      <c r="G163" s="26"/>
      <c r="H163" s="26"/>
      <c r="I163"/>
    </row>
    <row r="164" spans="1:9" s="1" customFormat="1" ht="78.75" x14ac:dyDescent="0.25">
      <c r="A164" s="8" t="s">
        <v>160</v>
      </c>
      <c r="B164" s="6" t="s">
        <v>403</v>
      </c>
      <c r="C164" s="5">
        <v>2000</v>
      </c>
      <c r="D164" s="26"/>
      <c r="E164" s="26"/>
      <c r="F164" s="37"/>
      <c r="G164" s="26"/>
      <c r="H164" s="26"/>
      <c r="I164"/>
    </row>
    <row r="165" spans="1:9" s="1" customFormat="1" ht="78.75" x14ac:dyDescent="0.25">
      <c r="A165" s="8" t="s">
        <v>161</v>
      </c>
      <c r="B165" s="6" t="s">
        <v>404</v>
      </c>
      <c r="C165" s="5">
        <v>2000</v>
      </c>
      <c r="D165" s="26"/>
      <c r="E165" s="26"/>
      <c r="F165" s="37"/>
      <c r="G165" s="26"/>
      <c r="H165" s="26"/>
      <c r="I165"/>
    </row>
    <row r="166" spans="1:9" s="1" customFormat="1" ht="78.75" x14ac:dyDescent="0.25">
      <c r="A166" s="8" t="s">
        <v>162</v>
      </c>
      <c r="B166" s="6" t="s">
        <v>405</v>
      </c>
      <c r="C166" s="5">
        <v>500</v>
      </c>
      <c r="D166" s="26"/>
      <c r="E166" s="26"/>
      <c r="F166" s="37"/>
      <c r="G166" s="26"/>
      <c r="H166" s="26"/>
      <c r="I166"/>
    </row>
    <row r="167" spans="1:9" s="1" customFormat="1" ht="63" x14ac:dyDescent="0.25">
      <c r="A167" s="8" t="s">
        <v>163</v>
      </c>
      <c r="B167" s="6" t="s">
        <v>406</v>
      </c>
      <c r="C167" s="5">
        <v>3000</v>
      </c>
      <c r="D167" s="26"/>
      <c r="E167" s="26"/>
      <c r="F167" s="37"/>
      <c r="G167" s="26"/>
      <c r="H167" s="26"/>
      <c r="I167"/>
    </row>
    <row r="168" spans="1:9" s="1" customFormat="1" x14ac:dyDescent="0.25">
      <c r="A168" s="22"/>
      <c r="B168" s="34" t="s">
        <v>284</v>
      </c>
      <c r="C168" s="2"/>
      <c r="D168" s="27"/>
      <c r="E168" s="27"/>
      <c r="F168" s="35">
        <f>SUM(F152:F167)</f>
        <v>0</v>
      </c>
      <c r="G168" s="27"/>
      <c r="H168" s="27"/>
      <c r="I168"/>
    </row>
    <row r="169" spans="1:9" s="1" customFormat="1" x14ac:dyDescent="0.2">
      <c r="A169" s="2"/>
      <c r="B169" s="4" t="s">
        <v>164</v>
      </c>
      <c r="C169" s="2"/>
      <c r="D169" s="27"/>
      <c r="E169" s="27"/>
      <c r="F169" s="35"/>
      <c r="G169" s="27"/>
      <c r="H169" s="27"/>
      <c r="I169"/>
    </row>
    <row r="170" spans="1:9" s="1" customFormat="1" ht="31.5" x14ac:dyDescent="0.25">
      <c r="A170" s="8" t="s">
        <v>165</v>
      </c>
      <c r="B170" s="6" t="s">
        <v>166</v>
      </c>
      <c r="C170" s="5">
        <v>500</v>
      </c>
      <c r="D170" s="26"/>
      <c r="E170" s="26"/>
      <c r="F170" s="37"/>
      <c r="G170" s="26"/>
      <c r="H170" s="26"/>
      <c r="I170"/>
    </row>
    <row r="171" spans="1:9" s="1" customFormat="1" ht="31.5" x14ac:dyDescent="0.25">
      <c r="A171" s="8" t="s">
        <v>167</v>
      </c>
      <c r="B171" s="6" t="s">
        <v>168</v>
      </c>
      <c r="C171" s="5">
        <v>300</v>
      </c>
      <c r="D171" s="26"/>
      <c r="E171" s="26"/>
      <c r="F171" s="37"/>
      <c r="G171" s="26"/>
      <c r="H171" s="26"/>
      <c r="I171"/>
    </row>
    <row r="172" spans="1:9" s="1" customFormat="1" ht="31.5" x14ac:dyDescent="0.25">
      <c r="A172" s="8" t="s">
        <v>169</v>
      </c>
      <c r="B172" s="6" t="s">
        <v>170</v>
      </c>
      <c r="C172" s="5">
        <v>300</v>
      </c>
      <c r="D172" s="26"/>
      <c r="E172" s="26"/>
      <c r="F172" s="37"/>
      <c r="G172" s="26"/>
      <c r="H172" s="26"/>
      <c r="I172"/>
    </row>
    <row r="173" spans="1:9" s="1" customFormat="1" ht="31.5" x14ac:dyDescent="0.25">
      <c r="A173" s="8" t="s">
        <v>171</v>
      </c>
      <c r="B173" s="6" t="s">
        <v>172</v>
      </c>
      <c r="C173" s="5">
        <v>100</v>
      </c>
      <c r="D173" s="26"/>
      <c r="E173" s="26"/>
      <c r="F173" s="37"/>
      <c r="G173" s="26"/>
      <c r="H173" s="26"/>
      <c r="I173"/>
    </row>
    <row r="174" spans="1:9" s="1" customFormat="1" x14ac:dyDescent="0.25">
      <c r="A174" s="8" t="s">
        <v>173</v>
      </c>
      <c r="B174" s="6" t="s">
        <v>174</v>
      </c>
      <c r="C174" s="5">
        <v>50</v>
      </c>
      <c r="D174" s="26"/>
      <c r="E174" s="26"/>
      <c r="F174" s="37"/>
      <c r="G174" s="26"/>
      <c r="H174" s="26"/>
      <c r="I174"/>
    </row>
    <row r="175" spans="1:9" s="1" customFormat="1" x14ac:dyDescent="0.25">
      <c r="A175" s="8" t="s">
        <v>175</v>
      </c>
      <c r="B175" s="6" t="s">
        <v>176</v>
      </c>
      <c r="C175" s="5">
        <v>100</v>
      </c>
      <c r="D175" s="26"/>
      <c r="E175" s="26"/>
      <c r="F175" s="37"/>
      <c r="G175" s="26"/>
      <c r="H175" s="26"/>
      <c r="I175"/>
    </row>
    <row r="176" spans="1:9" s="1" customFormat="1" ht="31.5" x14ac:dyDescent="0.25">
      <c r="A176" s="8" t="s">
        <v>177</v>
      </c>
      <c r="B176" s="6" t="s">
        <v>178</v>
      </c>
      <c r="C176" s="5">
        <v>20</v>
      </c>
      <c r="D176" s="26"/>
      <c r="E176" s="26"/>
      <c r="F176" s="37"/>
      <c r="G176" s="26"/>
      <c r="H176" s="26"/>
      <c r="I176"/>
    </row>
    <row r="177" spans="1:9" s="1" customFormat="1" ht="31.5" x14ac:dyDescent="0.25">
      <c r="A177" s="8" t="s">
        <v>179</v>
      </c>
      <c r="B177" s="6" t="s">
        <v>180</v>
      </c>
      <c r="C177" s="5">
        <v>10</v>
      </c>
      <c r="D177" s="26"/>
      <c r="E177" s="26"/>
      <c r="F177" s="37"/>
      <c r="G177" s="26"/>
      <c r="H177" s="26"/>
      <c r="I177"/>
    </row>
    <row r="178" spans="1:9" s="1" customFormat="1" x14ac:dyDescent="0.25">
      <c r="A178" s="2"/>
      <c r="B178" s="34" t="s">
        <v>284</v>
      </c>
      <c r="C178" s="2"/>
      <c r="D178" s="27"/>
      <c r="E178" s="27"/>
      <c r="F178" s="35">
        <f>SUM(F170:F177)</f>
        <v>0</v>
      </c>
      <c r="G178" s="27"/>
      <c r="H178" s="27"/>
      <c r="I178"/>
    </row>
    <row r="179" spans="1:9" s="1" customFormat="1" x14ac:dyDescent="0.2">
      <c r="A179" s="2"/>
      <c r="B179" s="4" t="s">
        <v>181</v>
      </c>
      <c r="C179" s="2"/>
      <c r="D179" s="27"/>
      <c r="E179" s="27"/>
      <c r="F179" s="35"/>
      <c r="G179" s="27"/>
      <c r="H179" s="27"/>
      <c r="I179"/>
    </row>
    <row r="180" spans="1:9" s="1" customFormat="1" ht="63" x14ac:dyDescent="0.25">
      <c r="A180" s="8" t="s">
        <v>182</v>
      </c>
      <c r="B180" s="6" t="s">
        <v>407</v>
      </c>
      <c r="C180" s="5">
        <v>150</v>
      </c>
      <c r="D180" s="26"/>
      <c r="E180" s="26"/>
      <c r="F180" s="37"/>
      <c r="G180" s="26"/>
      <c r="H180" s="26"/>
      <c r="I180"/>
    </row>
    <row r="181" spans="1:9" s="1" customFormat="1" ht="63" x14ac:dyDescent="0.25">
      <c r="A181" s="8" t="s">
        <v>183</v>
      </c>
      <c r="B181" s="6" t="s">
        <v>408</v>
      </c>
      <c r="C181" s="5">
        <v>30</v>
      </c>
      <c r="D181" s="26"/>
      <c r="E181" s="26"/>
      <c r="F181" s="37"/>
      <c r="G181" s="26"/>
      <c r="H181" s="26"/>
      <c r="I181"/>
    </row>
    <row r="182" spans="1:9" s="1" customFormat="1" ht="78.75" x14ac:dyDescent="0.25">
      <c r="A182" s="8" t="s">
        <v>184</v>
      </c>
      <c r="B182" s="6" t="s">
        <v>409</v>
      </c>
      <c r="C182" s="5">
        <v>10</v>
      </c>
      <c r="D182" s="26"/>
      <c r="E182" s="26"/>
      <c r="F182" s="37"/>
      <c r="G182" s="26"/>
      <c r="H182" s="26"/>
      <c r="I182"/>
    </row>
    <row r="183" spans="1:9" s="1" customFormat="1" ht="47.25" x14ac:dyDescent="0.25">
      <c r="A183" s="8" t="s">
        <v>185</v>
      </c>
      <c r="B183" s="6" t="s">
        <v>410</v>
      </c>
      <c r="C183" s="5">
        <v>400</v>
      </c>
      <c r="D183" s="26"/>
      <c r="E183" s="26"/>
      <c r="F183" s="37"/>
      <c r="G183" s="26"/>
      <c r="H183" s="26"/>
      <c r="I183"/>
    </row>
    <row r="184" spans="1:9" s="1" customFormat="1" ht="47.25" x14ac:dyDescent="0.25">
      <c r="A184" s="8" t="s">
        <v>186</v>
      </c>
      <c r="B184" s="6" t="s">
        <v>411</v>
      </c>
      <c r="C184" s="5">
        <v>300</v>
      </c>
      <c r="D184" s="26"/>
      <c r="E184" s="26"/>
      <c r="F184" s="37"/>
      <c r="G184" s="26"/>
      <c r="H184" s="26"/>
      <c r="I184"/>
    </row>
    <row r="185" spans="1:9" s="1" customFormat="1" ht="47.25" x14ac:dyDescent="0.25">
      <c r="A185" s="8" t="s">
        <v>187</v>
      </c>
      <c r="B185" s="6" t="s">
        <v>412</v>
      </c>
      <c r="C185" s="5">
        <v>100</v>
      </c>
      <c r="D185" s="26"/>
      <c r="E185" s="26"/>
      <c r="F185" s="37"/>
      <c r="G185" s="26"/>
      <c r="H185" s="26"/>
      <c r="I185"/>
    </row>
    <row r="186" spans="1:9" s="1" customFormat="1" ht="47.25" x14ac:dyDescent="0.25">
      <c r="A186" s="8" t="s">
        <v>188</v>
      </c>
      <c r="B186" s="6" t="s">
        <v>413</v>
      </c>
      <c r="C186" s="5">
        <v>3000</v>
      </c>
      <c r="D186" s="26"/>
      <c r="E186" s="26"/>
      <c r="F186" s="37"/>
      <c r="G186" s="26"/>
      <c r="H186" s="26"/>
      <c r="I186"/>
    </row>
    <row r="187" spans="1:9" s="1" customFormat="1" ht="47.25" x14ac:dyDescent="0.25">
      <c r="A187" s="8" t="s">
        <v>189</v>
      </c>
      <c r="B187" s="6" t="s">
        <v>414</v>
      </c>
      <c r="C187" s="5">
        <v>2000</v>
      </c>
      <c r="D187" s="26"/>
      <c r="E187" s="26"/>
      <c r="F187" s="37"/>
      <c r="G187" s="26"/>
      <c r="H187" s="26"/>
      <c r="I187"/>
    </row>
    <row r="188" spans="1:9" s="1" customFormat="1" ht="47.25" x14ac:dyDescent="0.25">
      <c r="A188" s="8" t="s">
        <v>190</v>
      </c>
      <c r="B188" s="6" t="s">
        <v>415</v>
      </c>
      <c r="C188" s="5">
        <v>2000</v>
      </c>
      <c r="D188" s="26"/>
      <c r="E188" s="26"/>
      <c r="F188" s="37"/>
      <c r="G188" s="26"/>
      <c r="H188" s="26"/>
      <c r="I188"/>
    </row>
    <row r="189" spans="1:9" s="1" customFormat="1" ht="47.25" x14ac:dyDescent="0.25">
      <c r="A189" s="8" t="s">
        <v>191</v>
      </c>
      <c r="B189" s="6" t="s">
        <v>416</v>
      </c>
      <c r="C189" s="5">
        <v>2000</v>
      </c>
      <c r="D189" s="26"/>
      <c r="E189" s="26"/>
      <c r="F189" s="37"/>
      <c r="G189" s="26"/>
      <c r="H189" s="26"/>
      <c r="I189"/>
    </row>
    <row r="190" spans="1:9" s="1" customFormat="1" ht="47.25" x14ac:dyDescent="0.25">
      <c r="A190" s="8" t="s">
        <v>192</v>
      </c>
      <c r="B190" s="6" t="s">
        <v>417</v>
      </c>
      <c r="C190" s="5">
        <v>100</v>
      </c>
      <c r="D190" s="26"/>
      <c r="E190" s="26"/>
      <c r="F190" s="37"/>
      <c r="G190" s="26"/>
      <c r="H190" s="26"/>
      <c r="I190"/>
    </row>
    <row r="191" spans="1:9" s="1" customFormat="1" ht="47.25" x14ac:dyDescent="0.25">
      <c r="A191" s="8" t="s">
        <v>193</v>
      </c>
      <c r="B191" s="6" t="s">
        <v>418</v>
      </c>
      <c r="C191" s="5">
        <v>200</v>
      </c>
      <c r="D191" s="26"/>
      <c r="E191" s="26"/>
      <c r="F191" s="37"/>
      <c r="G191" s="26"/>
      <c r="H191" s="26"/>
      <c r="I191"/>
    </row>
    <row r="192" spans="1:9" s="1" customFormat="1" ht="47.25" x14ac:dyDescent="0.25">
      <c r="A192" s="8" t="s">
        <v>194</v>
      </c>
      <c r="B192" s="6" t="s">
        <v>419</v>
      </c>
      <c r="C192" s="5">
        <v>10</v>
      </c>
      <c r="D192" s="26"/>
      <c r="E192" s="26"/>
      <c r="F192" s="37"/>
      <c r="G192" s="26"/>
      <c r="H192" s="26"/>
      <c r="I192"/>
    </row>
    <row r="193" spans="1:9" s="1" customFormat="1" ht="47.25" x14ac:dyDescent="0.25">
      <c r="A193" s="8" t="s">
        <v>196</v>
      </c>
      <c r="B193" s="6" t="s">
        <v>420</v>
      </c>
      <c r="C193" s="5">
        <v>1</v>
      </c>
      <c r="D193" s="26"/>
      <c r="E193" s="26"/>
      <c r="F193" s="37"/>
      <c r="G193" s="26"/>
      <c r="H193" s="26"/>
      <c r="I193"/>
    </row>
    <row r="194" spans="1:9" s="1" customFormat="1" ht="47.25" x14ac:dyDescent="0.25">
      <c r="A194" s="8" t="s">
        <v>197</v>
      </c>
      <c r="B194" s="6" t="s">
        <v>195</v>
      </c>
      <c r="C194" s="5">
        <v>1</v>
      </c>
      <c r="D194" s="26"/>
      <c r="E194" s="26"/>
      <c r="F194" s="37"/>
      <c r="G194" s="26"/>
      <c r="H194" s="26"/>
      <c r="I194"/>
    </row>
    <row r="195" spans="1:9" s="1" customFormat="1" ht="47.25" x14ac:dyDescent="0.25">
      <c r="A195" s="8" t="s">
        <v>198</v>
      </c>
      <c r="B195" s="6" t="s">
        <v>421</v>
      </c>
      <c r="C195" s="5">
        <v>40</v>
      </c>
      <c r="D195" s="26"/>
      <c r="E195" s="26"/>
      <c r="F195" s="37"/>
      <c r="G195" s="26"/>
      <c r="H195" s="26"/>
      <c r="I195"/>
    </row>
    <row r="196" spans="1:9" s="1" customFormat="1" ht="47.25" x14ac:dyDescent="0.25">
      <c r="A196" s="8" t="s">
        <v>199</v>
      </c>
      <c r="B196" s="6" t="s">
        <v>422</v>
      </c>
      <c r="C196" s="5">
        <v>5</v>
      </c>
      <c r="D196" s="26"/>
      <c r="E196" s="26"/>
      <c r="F196" s="37"/>
      <c r="G196" s="26"/>
      <c r="H196" s="26"/>
      <c r="I196"/>
    </row>
    <row r="197" spans="1:9" s="1" customFormat="1" ht="47.25" x14ac:dyDescent="0.25">
      <c r="A197" s="8" t="s">
        <v>200</v>
      </c>
      <c r="B197" s="6" t="s">
        <v>423</v>
      </c>
      <c r="C197" s="5">
        <v>20</v>
      </c>
      <c r="D197" s="26"/>
      <c r="E197" s="26"/>
      <c r="F197" s="37"/>
      <c r="G197" s="26"/>
      <c r="H197" s="26"/>
      <c r="I197"/>
    </row>
    <row r="198" spans="1:9" s="1" customFormat="1" ht="31.5" x14ac:dyDescent="0.25">
      <c r="A198" s="8" t="s">
        <v>202</v>
      </c>
      <c r="B198" s="6" t="s">
        <v>424</v>
      </c>
      <c r="C198" s="5">
        <v>10</v>
      </c>
      <c r="D198" s="26"/>
      <c r="E198" s="26"/>
      <c r="F198" s="37"/>
      <c r="G198" s="26"/>
      <c r="H198" s="26"/>
      <c r="I198"/>
    </row>
    <row r="199" spans="1:9" s="1" customFormat="1" ht="47.25" x14ac:dyDescent="0.25">
      <c r="A199" s="8" t="s">
        <v>309</v>
      </c>
      <c r="B199" s="6" t="s">
        <v>201</v>
      </c>
      <c r="C199" s="5">
        <v>3000</v>
      </c>
      <c r="D199" s="26"/>
      <c r="E199" s="26"/>
      <c r="F199" s="37"/>
      <c r="G199" s="26"/>
      <c r="H199" s="26"/>
      <c r="I199"/>
    </row>
    <row r="200" spans="1:9" s="1" customFormat="1" ht="31.5" x14ac:dyDescent="0.25">
      <c r="A200" s="8" t="s">
        <v>325</v>
      </c>
      <c r="B200" s="6" t="s">
        <v>203</v>
      </c>
      <c r="C200" s="5">
        <v>3000</v>
      </c>
      <c r="D200" s="26"/>
      <c r="E200" s="26"/>
      <c r="F200" s="37"/>
      <c r="G200" s="26"/>
      <c r="H200" s="26"/>
      <c r="I200"/>
    </row>
    <row r="201" spans="1:9" s="1" customFormat="1" x14ac:dyDescent="0.25">
      <c r="A201" s="22"/>
      <c r="B201" s="34" t="s">
        <v>284</v>
      </c>
      <c r="C201" s="2"/>
      <c r="D201" s="27"/>
      <c r="E201" s="27"/>
      <c r="F201" s="35">
        <f>SUM(F180:F200)</f>
        <v>0</v>
      </c>
      <c r="G201" s="27"/>
      <c r="H201" s="27"/>
      <c r="I201"/>
    </row>
    <row r="202" spans="1:9" s="1" customFormat="1" x14ac:dyDescent="0.2">
      <c r="A202" s="2"/>
      <c r="B202" s="4" t="s">
        <v>204</v>
      </c>
      <c r="C202" s="2"/>
      <c r="D202" s="27"/>
      <c r="E202" s="27"/>
      <c r="F202" s="35"/>
      <c r="G202" s="27"/>
      <c r="H202" s="27"/>
      <c r="I202"/>
    </row>
    <row r="203" spans="1:9" s="1" customFormat="1" ht="47.25" x14ac:dyDescent="0.25">
      <c r="A203" s="8" t="s">
        <v>205</v>
      </c>
      <c r="B203" s="6" t="s">
        <v>425</v>
      </c>
      <c r="C203" s="5">
        <v>20000</v>
      </c>
      <c r="D203" s="26"/>
      <c r="E203" s="26"/>
      <c r="F203" s="37"/>
      <c r="G203" s="26"/>
      <c r="H203" s="26"/>
      <c r="I203"/>
    </row>
    <row r="204" spans="1:9" s="1" customFormat="1" ht="47.25" x14ac:dyDescent="0.25">
      <c r="A204" s="8" t="s">
        <v>206</v>
      </c>
      <c r="B204" s="6" t="s">
        <v>426</v>
      </c>
      <c r="C204" s="5">
        <v>5000</v>
      </c>
      <c r="D204" s="26"/>
      <c r="E204" s="26"/>
      <c r="F204" s="37"/>
      <c r="G204" s="26"/>
      <c r="H204" s="26"/>
      <c r="I204"/>
    </row>
    <row r="205" spans="1:9" s="1" customFormat="1" ht="47.25" x14ac:dyDescent="0.25">
      <c r="A205" s="8" t="s">
        <v>207</v>
      </c>
      <c r="B205" s="6" t="s">
        <v>427</v>
      </c>
      <c r="C205" s="5">
        <v>5000</v>
      </c>
      <c r="D205" s="26"/>
      <c r="E205" s="26"/>
      <c r="F205" s="37"/>
      <c r="G205" s="26"/>
      <c r="H205" s="26"/>
      <c r="I205"/>
    </row>
    <row r="206" spans="1:9" s="1" customFormat="1" ht="47.25" x14ac:dyDescent="0.25">
      <c r="A206" s="8" t="s">
        <v>208</v>
      </c>
      <c r="B206" s="6" t="s">
        <v>428</v>
      </c>
      <c r="C206" s="5">
        <v>2000</v>
      </c>
      <c r="D206" s="26"/>
      <c r="E206" s="26"/>
      <c r="F206" s="37"/>
      <c r="G206" s="26"/>
      <c r="H206" s="26"/>
      <c r="I206"/>
    </row>
    <row r="207" spans="1:9" s="1" customFormat="1" ht="47.25" x14ac:dyDescent="0.25">
      <c r="A207" s="8" t="s">
        <v>209</v>
      </c>
      <c r="B207" s="6" t="s">
        <v>429</v>
      </c>
      <c r="C207" s="5">
        <v>500</v>
      </c>
      <c r="D207" s="26"/>
      <c r="E207" s="26"/>
      <c r="F207" s="37"/>
      <c r="G207" s="26"/>
      <c r="H207" s="26"/>
      <c r="I207"/>
    </row>
    <row r="208" spans="1:9" s="1" customFormat="1" ht="63" x14ac:dyDescent="0.25">
      <c r="A208" s="8" t="s">
        <v>210</v>
      </c>
      <c r="B208" s="6" t="s">
        <v>430</v>
      </c>
      <c r="C208" s="5">
        <v>100</v>
      </c>
      <c r="D208" s="26"/>
      <c r="E208" s="26"/>
      <c r="F208" s="37"/>
      <c r="G208" s="26"/>
      <c r="H208" s="26"/>
      <c r="I208"/>
    </row>
    <row r="209" spans="1:9" s="1" customFormat="1" ht="63" x14ac:dyDescent="0.25">
      <c r="A209" s="8" t="s">
        <v>211</v>
      </c>
      <c r="B209" s="6" t="s">
        <v>431</v>
      </c>
      <c r="C209" s="5">
        <v>30</v>
      </c>
      <c r="D209" s="26"/>
      <c r="E209" s="26"/>
      <c r="F209" s="37"/>
      <c r="G209" s="26"/>
      <c r="H209" s="26"/>
      <c r="I209"/>
    </row>
    <row r="210" spans="1:9" s="1" customFormat="1" ht="63" x14ac:dyDescent="0.25">
      <c r="A210" s="8" t="s">
        <v>212</v>
      </c>
      <c r="B210" s="6" t="s">
        <v>432</v>
      </c>
      <c r="C210" s="5">
        <v>5</v>
      </c>
      <c r="D210" s="26"/>
      <c r="E210" s="26"/>
      <c r="F210" s="37"/>
      <c r="G210" s="26"/>
      <c r="H210" s="26"/>
      <c r="I210"/>
    </row>
    <row r="211" spans="1:9" s="1" customFormat="1" ht="94.5" x14ac:dyDescent="0.25">
      <c r="A211" s="8" t="s">
        <v>213</v>
      </c>
      <c r="B211" s="6" t="s">
        <v>433</v>
      </c>
      <c r="C211" s="5">
        <v>40</v>
      </c>
      <c r="D211" s="26"/>
      <c r="E211" s="26"/>
      <c r="F211" s="37"/>
      <c r="G211" s="26"/>
      <c r="H211" s="26"/>
      <c r="I211"/>
    </row>
    <row r="212" spans="1:9" s="1" customFormat="1" ht="94.5" x14ac:dyDescent="0.25">
      <c r="A212" s="8" t="s">
        <v>214</v>
      </c>
      <c r="B212" s="6" t="s">
        <v>434</v>
      </c>
      <c r="C212" s="5">
        <v>100</v>
      </c>
      <c r="D212" s="26"/>
      <c r="E212" s="26"/>
      <c r="F212" s="37"/>
      <c r="G212" s="26"/>
      <c r="H212" s="26"/>
      <c r="I212"/>
    </row>
    <row r="213" spans="1:9" s="1" customFormat="1" ht="94.5" x14ac:dyDescent="0.25">
      <c r="A213" s="8" t="s">
        <v>215</v>
      </c>
      <c r="B213" s="6" t="s">
        <v>449</v>
      </c>
      <c r="C213" s="5">
        <v>20</v>
      </c>
      <c r="D213" s="26"/>
      <c r="E213" s="26"/>
      <c r="F213" s="37"/>
      <c r="G213" s="26"/>
      <c r="H213" s="26"/>
      <c r="I213"/>
    </row>
    <row r="214" spans="1:9" s="1" customFormat="1" ht="94.5" x14ac:dyDescent="0.25">
      <c r="A214" s="8" t="s">
        <v>216</v>
      </c>
      <c r="B214" s="6" t="s">
        <v>435</v>
      </c>
      <c r="C214" s="5">
        <v>3</v>
      </c>
      <c r="D214" s="26"/>
      <c r="E214" s="26"/>
      <c r="F214" s="37"/>
      <c r="G214" s="26"/>
      <c r="H214" s="26"/>
      <c r="I214"/>
    </row>
    <row r="215" spans="1:9" s="1" customFormat="1" ht="47.25" x14ac:dyDescent="0.25">
      <c r="A215" s="8" t="s">
        <v>217</v>
      </c>
      <c r="B215" s="6" t="s">
        <v>450</v>
      </c>
      <c r="C215" s="5">
        <v>3000</v>
      </c>
      <c r="D215" s="26"/>
      <c r="E215" s="26"/>
      <c r="F215" s="37"/>
      <c r="G215" s="26"/>
      <c r="H215" s="26"/>
      <c r="I215"/>
    </row>
    <row r="216" spans="1:9" s="1" customFormat="1" ht="47.25" x14ac:dyDescent="0.25">
      <c r="A216" s="8" t="s">
        <v>218</v>
      </c>
      <c r="B216" s="6" t="s">
        <v>436</v>
      </c>
      <c r="C216" s="5">
        <v>400</v>
      </c>
      <c r="D216" s="26"/>
      <c r="E216" s="26"/>
      <c r="F216" s="37"/>
      <c r="G216" s="26"/>
      <c r="H216" s="26"/>
      <c r="I216"/>
    </row>
    <row r="217" spans="1:9" s="1" customFormat="1" ht="47.25" x14ac:dyDescent="0.25">
      <c r="A217" s="8" t="s">
        <v>219</v>
      </c>
      <c r="B217" s="6" t="s">
        <v>437</v>
      </c>
      <c r="C217" s="5">
        <v>200</v>
      </c>
      <c r="D217" s="26"/>
      <c r="E217" s="26"/>
      <c r="F217" s="37"/>
      <c r="G217" s="26"/>
      <c r="H217" s="26"/>
      <c r="I217"/>
    </row>
    <row r="218" spans="1:9" s="1" customFormat="1" x14ac:dyDescent="0.25">
      <c r="A218" s="40"/>
      <c r="B218" s="34" t="s">
        <v>284</v>
      </c>
      <c r="C218" s="3"/>
      <c r="D218" s="27"/>
      <c r="E218" s="27"/>
      <c r="F218" s="35">
        <f>SUM(F203:F217)</f>
        <v>0</v>
      </c>
      <c r="G218" s="27"/>
      <c r="H218" s="27"/>
      <c r="I218"/>
    </row>
    <row r="219" spans="1:9" s="1" customFormat="1" x14ac:dyDescent="0.2">
      <c r="A219" s="2"/>
      <c r="B219" s="4" t="s">
        <v>315</v>
      </c>
      <c r="C219" s="2"/>
      <c r="D219" s="27"/>
      <c r="E219" s="27"/>
      <c r="F219" s="35"/>
      <c r="G219" s="27"/>
      <c r="H219" s="27"/>
      <c r="I219"/>
    </row>
    <row r="220" spans="1:9" s="1" customFormat="1" ht="63" x14ac:dyDescent="0.25">
      <c r="A220" s="8" t="s">
        <v>222</v>
      </c>
      <c r="B220" s="6" t="s">
        <v>451</v>
      </c>
      <c r="C220" s="5">
        <v>30</v>
      </c>
      <c r="D220" s="43" t="s">
        <v>335</v>
      </c>
      <c r="E220" s="26"/>
      <c r="F220" s="37"/>
      <c r="G220" s="26"/>
      <c r="H220" s="26"/>
      <c r="I220"/>
    </row>
    <row r="221" spans="1:9" s="1" customFormat="1" ht="63" x14ac:dyDescent="0.25">
      <c r="A221" s="8" t="s">
        <v>224</v>
      </c>
      <c r="B221" s="6" t="s">
        <v>452</v>
      </c>
      <c r="C221" s="5">
        <v>200</v>
      </c>
      <c r="D221" s="43" t="s">
        <v>335</v>
      </c>
      <c r="E221" s="26"/>
      <c r="F221" s="37"/>
      <c r="G221" s="26"/>
      <c r="H221" s="26"/>
      <c r="I221"/>
    </row>
    <row r="222" spans="1:9" s="1" customFormat="1" ht="96.6" customHeight="1" x14ac:dyDescent="0.25">
      <c r="A222" s="8" t="s">
        <v>226</v>
      </c>
      <c r="B222" s="6" t="s">
        <v>453</v>
      </c>
      <c r="C222" s="5">
        <v>100</v>
      </c>
      <c r="D222" s="43" t="s">
        <v>335</v>
      </c>
      <c r="E222" s="26"/>
      <c r="F222" s="37"/>
      <c r="G222" s="26"/>
      <c r="H222" s="26"/>
      <c r="I222"/>
    </row>
    <row r="223" spans="1:9" s="1" customFormat="1" ht="94.5" x14ac:dyDescent="0.25">
      <c r="A223" s="8" t="s">
        <v>228</v>
      </c>
      <c r="B223" s="6" t="s">
        <v>454</v>
      </c>
      <c r="C223" s="5">
        <v>100</v>
      </c>
      <c r="D223" s="43" t="s">
        <v>335</v>
      </c>
      <c r="E223" s="26"/>
      <c r="F223" s="37"/>
      <c r="G223" s="26"/>
      <c r="H223" s="26"/>
      <c r="I223"/>
    </row>
    <row r="224" spans="1:9" s="1" customFormat="1" x14ac:dyDescent="0.25">
      <c r="A224" s="22"/>
      <c r="B224" s="34" t="s">
        <v>316</v>
      </c>
      <c r="C224" s="2"/>
      <c r="D224" s="27"/>
      <c r="E224" s="27"/>
      <c r="F224" s="35">
        <f>SUM(F220:F223)</f>
        <v>0</v>
      </c>
      <c r="G224" s="27"/>
      <c r="H224" s="27"/>
      <c r="I224"/>
    </row>
    <row r="225" spans="1:9" s="1" customFormat="1" x14ac:dyDescent="0.2">
      <c r="A225" s="2"/>
      <c r="B225" s="4" t="s">
        <v>484</v>
      </c>
      <c r="C225" s="2"/>
      <c r="D225" s="27"/>
      <c r="E225" s="27"/>
      <c r="F225" s="35"/>
      <c r="G225" s="27"/>
      <c r="H225" s="27"/>
      <c r="I225"/>
    </row>
    <row r="226" spans="1:9" s="1" customFormat="1" ht="63" x14ac:dyDescent="0.25">
      <c r="A226" s="8" t="s">
        <v>242</v>
      </c>
      <c r="B226" s="6" t="s">
        <v>455</v>
      </c>
      <c r="C226" s="5">
        <v>500</v>
      </c>
      <c r="D226" s="26"/>
      <c r="E226" s="26"/>
      <c r="F226" s="37"/>
      <c r="G226" s="26"/>
      <c r="H226" s="26"/>
      <c r="I226"/>
    </row>
    <row r="227" spans="1:9" s="1" customFormat="1" ht="94.5" x14ac:dyDescent="0.25">
      <c r="A227" s="8" t="s">
        <v>244</v>
      </c>
      <c r="B227" s="6" t="s">
        <v>456</v>
      </c>
      <c r="C227" s="5">
        <v>30</v>
      </c>
      <c r="D227" s="26"/>
      <c r="E227" s="26"/>
      <c r="F227" s="37"/>
      <c r="G227" s="26"/>
      <c r="H227" s="26"/>
      <c r="I227"/>
    </row>
    <row r="228" spans="1:9" s="1" customFormat="1" ht="78.75" x14ac:dyDescent="0.25">
      <c r="A228" s="8" t="s">
        <v>246</v>
      </c>
      <c r="B228" s="6" t="s">
        <v>459</v>
      </c>
      <c r="C228" s="5">
        <v>30</v>
      </c>
      <c r="D228" s="26"/>
      <c r="E228" s="26"/>
      <c r="F228" s="37"/>
      <c r="G228" s="26"/>
      <c r="H228" s="26"/>
      <c r="I228"/>
    </row>
    <row r="229" spans="1:9" s="1" customFormat="1" ht="47.25" x14ac:dyDescent="0.25">
      <c r="A229" s="8" t="s">
        <v>248</v>
      </c>
      <c r="B229" s="6" t="s">
        <v>458</v>
      </c>
      <c r="C229" s="5">
        <v>120</v>
      </c>
      <c r="D229" s="26"/>
      <c r="E229" s="26"/>
      <c r="F229" s="37"/>
      <c r="G229" s="26"/>
      <c r="H229" s="26"/>
      <c r="I229"/>
    </row>
    <row r="230" spans="1:9" s="1" customFormat="1" ht="47.25" x14ac:dyDescent="0.25">
      <c r="A230" s="8" t="s">
        <v>250</v>
      </c>
      <c r="B230" s="6" t="s">
        <v>457</v>
      </c>
      <c r="C230" s="5">
        <v>30</v>
      </c>
      <c r="D230" s="26"/>
      <c r="E230" s="26"/>
      <c r="F230" s="37"/>
      <c r="G230" s="26"/>
      <c r="H230" s="26"/>
      <c r="I230"/>
    </row>
    <row r="231" spans="1:9" s="1" customFormat="1" ht="47.25" x14ac:dyDescent="0.25">
      <c r="A231" s="8" t="s">
        <v>252</v>
      </c>
      <c r="B231" s="6" t="s">
        <v>460</v>
      </c>
      <c r="C231" s="5">
        <v>150</v>
      </c>
      <c r="D231" s="26"/>
      <c r="E231" s="26"/>
      <c r="F231" s="37"/>
      <c r="G231" s="26"/>
      <c r="H231" s="26"/>
      <c r="I231"/>
    </row>
    <row r="232" spans="1:9" s="1" customFormat="1" ht="47.25" x14ac:dyDescent="0.25">
      <c r="A232" s="8" t="s">
        <v>254</v>
      </c>
      <c r="B232" s="6" t="s">
        <v>461</v>
      </c>
      <c r="C232" s="5">
        <v>200</v>
      </c>
      <c r="D232" s="26"/>
      <c r="E232" s="26"/>
      <c r="F232" s="37"/>
      <c r="G232" s="26"/>
      <c r="H232" s="26"/>
      <c r="I232"/>
    </row>
    <row r="233" spans="1:9" s="1" customFormat="1" ht="31.5" x14ac:dyDescent="0.25">
      <c r="A233" s="8" t="s">
        <v>256</v>
      </c>
      <c r="B233" s="6" t="s">
        <v>462</v>
      </c>
      <c r="C233" s="5">
        <v>300</v>
      </c>
      <c r="D233" s="26"/>
      <c r="E233" s="26"/>
      <c r="F233" s="37"/>
      <c r="G233" s="26"/>
      <c r="H233" s="26"/>
      <c r="I233"/>
    </row>
    <row r="234" spans="1:9" s="1" customFormat="1" ht="31.5" x14ac:dyDescent="0.25">
      <c r="A234" s="8" t="s">
        <v>258</v>
      </c>
      <c r="B234" s="6" t="s">
        <v>463</v>
      </c>
      <c r="C234" s="5">
        <v>50</v>
      </c>
      <c r="D234" s="26"/>
      <c r="E234" s="26"/>
      <c r="F234" s="37"/>
      <c r="G234" s="26"/>
      <c r="H234" s="26"/>
      <c r="I234"/>
    </row>
    <row r="235" spans="1:9" s="1" customFormat="1" x14ac:dyDescent="0.25">
      <c r="A235" s="8" t="s">
        <v>260</v>
      </c>
      <c r="B235" s="6" t="s">
        <v>521</v>
      </c>
      <c r="C235" s="5">
        <v>1</v>
      </c>
      <c r="D235" s="26"/>
      <c r="E235" s="26"/>
      <c r="F235" s="37"/>
      <c r="G235" s="26"/>
      <c r="H235" s="26"/>
      <c r="I235"/>
    </row>
    <row r="236" spans="1:9" s="1" customFormat="1" ht="31.5" x14ac:dyDescent="0.2">
      <c r="A236" s="8" t="s">
        <v>262</v>
      </c>
      <c r="B236" s="14" t="s">
        <v>522</v>
      </c>
      <c r="C236" s="5">
        <v>1</v>
      </c>
      <c r="D236" s="26"/>
      <c r="E236" s="26"/>
      <c r="F236" s="37"/>
      <c r="G236" s="26"/>
      <c r="H236" s="26"/>
      <c r="I236"/>
    </row>
    <row r="237" spans="1:9" s="1" customFormat="1" ht="31.5" x14ac:dyDescent="0.2">
      <c r="A237" s="8" t="s">
        <v>264</v>
      </c>
      <c r="B237" s="14" t="s">
        <v>483</v>
      </c>
      <c r="C237" s="5">
        <v>1</v>
      </c>
      <c r="D237" s="26"/>
      <c r="E237" s="26"/>
      <c r="F237" s="37"/>
      <c r="G237" s="26"/>
      <c r="H237" s="26"/>
      <c r="I237"/>
    </row>
    <row r="238" spans="1:9" s="1" customFormat="1" ht="31.5" x14ac:dyDescent="0.2">
      <c r="A238" s="8" t="s">
        <v>482</v>
      </c>
      <c r="B238" s="14" t="s">
        <v>481</v>
      </c>
      <c r="C238" s="5">
        <v>1</v>
      </c>
      <c r="D238" s="26"/>
      <c r="E238" s="26"/>
      <c r="F238" s="37"/>
      <c r="G238" s="26"/>
      <c r="H238" s="26"/>
      <c r="I238"/>
    </row>
    <row r="239" spans="1:9" s="1" customFormat="1" x14ac:dyDescent="0.25">
      <c r="A239" s="22"/>
      <c r="B239" s="34" t="s">
        <v>317</v>
      </c>
      <c r="C239" s="2"/>
      <c r="D239" s="27"/>
      <c r="E239" s="27"/>
      <c r="F239" s="35">
        <f>SUM(F226:F238)</f>
        <v>0</v>
      </c>
      <c r="G239" s="27"/>
      <c r="H239" s="27"/>
      <c r="I239"/>
    </row>
    <row r="240" spans="1:9" s="1" customFormat="1" x14ac:dyDescent="0.2">
      <c r="A240" s="22"/>
      <c r="B240" s="4" t="s">
        <v>318</v>
      </c>
      <c r="C240" s="2"/>
      <c r="D240" s="27"/>
      <c r="E240" s="27"/>
      <c r="F240" s="35"/>
      <c r="G240" s="27"/>
      <c r="H240" s="27"/>
      <c r="I240"/>
    </row>
    <row r="241" spans="1:9" s="1" customFormat="1" ht="63" x14ac:dyDescent="0.25">
      <c r="A241" s="8" t="s">
        <v>319</v>
      </c>
      <c r="B241" s="6" t="s">
        <v>502</v>
      </c>
      <c r="C241" s="5">
        <v>50</v>
      </c>
      <c r="D241" s="26"/>
      <c r="E241" s="26"/>
      <c r="F241" s="37"/>
      <c r="G241" s="26"/>
      <c r="H241" s="26"/>
      <c r="I241"/>
    </row>
    <row r="242" spans="1:9" s="1" customFormat="1" ht="47.25" x14ac:dyDescent="0.25">
      <c r="A242" s="8" t="s">
        <v>320</v>
      </c>
      <c r="B242" s="6" t="s">
        <v>501</v>
      </c>
      <c r="C242" s="5">
        <v>300</v>
      </c>
      <c r="D242" s="26"/>
      <c r="E242" s="26"/>
      <c r="F242" s="37"/>
      <c r="G242" s="26"/>
      <c r="H242" s="26"/>
      <c r="I242"/>
    </row>
    <row r="243" spans="1:9" s="1" customFormat="1" ht="47.25" x14ac:dyDescent="0.25">
      <c r="A243" s="8" t="s">
        <v>321</v>
      </c>
      <c r="B243" s="6" t="s">
        <v>503</v>
      </c>
      <c r="C243" s="5">
        <v>300</v>
      </c>
      <c r="D243" s="26"/>
      <c r="E243" s="26"/>
      <c r="F243" s="37"/>
      <c r="G243" s="26"/>
      <c r="H243" s="26"/>
      <c r="I243"/>
    </row>
    <row r="244" spans="1:9" s="1" customFormat="1" x14ac:dyDescent="0.25">
      <c r="A244" s="22"/>
      <c r="B244" s="34" t="s">
        <v>283</v>
      </c>
      <c r="C244" s="2"/>
      <c r="D244" s="27"/>
      <c r="E244" s="27"/>
      <c r="F244" s="35">
        <f>SUM(F241:F243)</f>
        <v>0</v>
      </c>
      <c r="G244" s="27"/>
      <c r="H244" s="27"/>
      <c r="I244"/>
    </row>
    <row r="245" spans="1:9" s="1" customFormat="1" x14ac:dyDescent="0.2">
      <c r="A245" s="2"/>
      <c r="B245" s="4" t="s">
        <v>323</v>
      </c>
      <c r="C245" s="2"/>
      <c r="D245" s="27"/>
      <c r="E245" s="27"/>
      <c r="F245" s="35"/>
      <c r="G245" s="27"/>
      <c r="H245" s="27"/>
      <c r="I245"/>
    </row>
    <row r="246" spans="1:9" s="1" customFormat="1" x14ac:dyDescent="0.25">
      <c r="A246" s="8" t="s">
        <v>266</v>
      </c>
      <c r="B246" s="6" t="s">
        <v>269</v>
      </c>
      <c r="C246" s="5">
        <v>1</v>
      </c>
      <c r="D246" s="26"/>
      <c r="E246" s="26"/>
      <c r="F246" s="37"/>
      <c r="G246" s="26"/>
      <c r="H246" s="26"/>
      <c r="I246"/>
    </row>
    <row r="247" spans="1:9" s="1" customFormat="1" x14ac:dyDescent="0.25">
      <c r="A247" s="8" t="s">
        <v>267</v>
      </c>
      <c r="B247" s="6" t="s">
        <v>270</v>
      </c>
      <c r="C247" s="5">
        <v>1</v>
      </c>
      <c r="D247" s="26"/>
      <c r="E247" s="26"/>
      <c r="F247" s="37"/>
      <c r="G247" s="26"/>
      <c r="H247" s="26"/>
      <c r="I247"/>
    </row>
    <row r="248" spans="1:9" s="1" customFormat="1" ht="94.5" x14ac:dyDescent="0.25">
      <c r="A248" s="8" t="s">
        <v>268</v>
      </c>
      <c r="B248" s="6" t="s">
        <v>464</v>
      </c>
      <c r="C248" s="5">
        <v>1</v>
      </c>
      <c r="D248" s="26"/>
      <c r="E248" s="26"/>
      <c r="F248" s="37"/>
      <c r="G248" s="26"/>
      <c r="H248" s="26"/>
      <c r="I248"/>
    </row>
    <row r="249" spans="1:9" s="1" customFormat="1" x14ac:dyDescent="0.25">
      <c r="A249" s="8" t="s">
        <v>313</v>
      </c>
      <c r="B249" s="6" t="s">
        <v>271</v>
      </c>
      <c r="C249" s="5">
        <v>1</v>
      </c>
      <c r="D249" s="26"/>
      <c r="E249" s="26"/>
      <c r="F249" s="37"/>
      <c r="G249" s="26"/>
      <c r="H249" s="26"/>
      <c r="I249"/>
    </row>
    <row r="250" spans="1:9" s="1" customFormat="1" x14ac:dyDescent="0.25">
      <c r="A250" s="22"/>
      <c r="B250" s="34" t="s">
        <v>324</v>
      </c>
      <c r="C250" s="2"/>
      <c r="D250" s="27"/>
      <c r="E250" s="27"/>
      <c r="F250" s="35">
        <f>SUM(F246:F249)</f>
        <v>0</v>
      </c>
      <c r="G250" s="27"/>
      <c r="H250" s="27"/>
      <c r="I250"/>
    </row>
    <row r="251" spans="1:9" s="1" customFormat="1" x14ac:dyDescent="0.2">
      <c r="A251" s="2"/>
      <c r="B251" s="4" t="s">
        <v>524</v>
      </c>
      <c r="C251" s="2"/>
      <c r="D251" s="27"/>
      <c r="E251" s="27"/>
      <c r="F251" s="35"/>
      <c r="G251" s="27"/>
      <c r="H251" s="27"/>
      <c r="I251"/>
    </row>
    <row r="252" spans="1:9" s="1" customFormat="1" x14ac:dyDescent="0.25">
      <c r="A252" s="8" t="s">
        <v>523</v>
      </c>
      <c r="B252" s="54" t="s">
        <v>525</v>
      </c>
      <c r="C252" s="5">
        <v>1</v>
      </c>
      <c r="D252" s="26"/>
      <c r="E252" s="26"/>
      <c r="F252" s="37"/>
      <c r="G252" s="26" t="s">
        <v>526</v>
      </c>
      <c r="H252" s="26"/>
      <c r="I252"/>
    </row>
    <row r="253" spans="1:9" s="1" customFormat="1" x14ac:dyDescent="0.25">
      <c r="A253" s="22"/>
      <c r="B253" s="34" t="s">
        <v>282</v>
      </c>
      <c r="C253" s="2"/>
      <c r="D253" s="27"/>
      <c r="E253" s="27"/>
      <c r="F253" s="35">
        <f>SUM(F252)</f>
        <v>0</v>
      </c>
      <c r="G253" s="27"/>
      <c r="H253" s="27"/>
      <c r="I253"/>
    </row>
    <row r="254" spans="1:9" s="1" customFormat="1" x14ac:dyDescent="0.2">
      <c r="A254" s="60" t="s">
        <v>277</v>
      </c>
      <c r="B254" s="61"/>
      <c r="C254" s="61"/>
      <c r="D254" s="61"/>
      <c r="E254" s="62"/>
      <c r="F254" s="38">
        <f>F253+F250+F244+F239+F224+F218+F201+F178+F168+F150+F133+F119+F111+F87+F71+F49</f>
        <v>0</v>
      </c>
      <c r="G254" s="30"/>
      <c r="H254" s="30"/>
      <c r="I254"/>
    </row>
    <row r="255" spans="1:9" x14ac:dyDescent="0.2">
      <c r="A255" s="60" t="s">
        <v>280</v>
      </c>
      <c r="B255" s="61"/>
      <c r="C255" s="61"/>
      <c r="D255" s="61"/>
      <c r="E255" s="62"/>
      <c r="F255" s="38">
        <f>F254*0.17</f>
        <v>0</v>
      </c>
      <c r="G255" s="30"/>
      <c r="H255" s="30"/>
    </row>
    <row r="256" spans="1:9" x14ac:dyDescent="0.2">
      <c r="A256" s="60" t="s">
        <v>281</v>
      </c>
      <c r="B256" s="61"/>
      <c r="C256" s="61"/>
      <c r="D256" s="61"/>
      <c r="E256" s="62"/>
      <c r="F256" s="38">
        <f>F254+F255</f>
        <v>0</v>
      </c>
      <c r="G256" s="30"/>
      <c r="H256" s="30"/>
    </row>
  </sheetData>
  <sheetProtection sheet="1" formatCells="0" formatColumns="0" formatRows="0" insertColumns="0" insertRows="0" insertHyperlinks="0" deleteColumns="0" deleteRows="0" sort="0" autoFilter="0" pivotTables="0"/>
  <mergeCells count="3">
    <mergeCell ref="A254:E254"/>
    <mergeCell ref="A255:E255"/>
    <mergeCell ref="A256:E256"/>
  </mergeCells>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0B026-919E-4FFF-B154-2404B4838B8E}">
  <sheetPr>
    <tabColor rgb="FFFFFF00"/>
  </sheetPr>
  <dimension ref="A1:J76"/>
  <sheetViews>
    <sheetView rightToLeft="1" zoomScale="112" zoomScaleNormal="112" workbookViewId="0">
      <pane ySplit="1" topLeftCell="A2" activePane="bottomLeft" state="frozen"/>
      <selection pane="bottomLeft" activeCell="B9" sqref="B9"/>
    </sheetView>
  </sheetViews>
  <sheetFormatPr defaultRowHeight="15.75" x14ac:dyDescent="0.25"/>
  <cols>
    <col min="1" max="1" width="17.625" style="23" customWidth="1"/>
    <col min="2" max="2" width="8.875" style="24" customWidth="1"/>
    <col min="3" max="3" width="57.75" style="25" customWidth="1"/>
    <col min="4" max="4" width="14.75" style="24" bestFit="1" customWidth="1"/>
    <col min="5" max="5" width="11.375" style="47" bestFit="1" customWidth="1"/>
    <col min="6" max="6" width="16" style="47" bestFit="1" customWidth="1"/>
    <col min="7" max="7" width="15.625" style="53" bestFit="1" customWidth="1"/>
    <col min="8" max="8" width="12.75" customWidth="1"/>
    <col min="9" max="9" width="14.125" customWidth="1"/>
  </cols>
  <sheetData>
    <row r="1" spans="1:10" x14ac:dyDescent="0.2">
      <c r="A1" s="29" t="s">
        <v>0</v>
      </c>
      <c r="B1" s="29" t="s">
        <v>1</v>
      </c>
      <c r="C1" s="31" t="s">
        <v>2</v>
      </c>
      <c r="D1" s="29" t="s">
        <v>288</v>
      </c>
      <c r="E1" s="29" t="s">
        <v>289</v>
      </c>
      <c r="F1" s="29" t="s">
        <v>290</v>
      </c>
      <c r="G1" s="36" t="s">
        <v>277</v>
      </c>
      <c r="H1" s="29" t="s">
        <v>278</v>
      </c>
      <c r="I1" s="29" t="s">
        <v>279</v>
      </c>
    </row>
    <row r="2" spans="1:10" x14ac:dyDescent="0.2">
      <c r="A2" s="32"/>
      <c r="B2" s="29"/>
      <c r="C2" s="33"/>
      <c r="D2" s="29" t="s">
        <v>291</v>
      </c>
      <c r="E2" s="29" t="s">
        <v>276</v>
      </c>
      <c r="F2" s="29" t="s">
        <v>292</v>
      </c>
      <c r="G2" s="36" t="s">
        <v>276</v>
      </c>
      <c r="H2" s="29"/>
      <c r="I2" s="29"/>
    </row>
    <row r="3" spans="1:10" x14ac:dyDescent="0.25">
      <c r="A3" s="10"/>
      <c r="B3" s="2"/>
      <c r="C3" s="4" t="s">
        <v>3</v>
      </c>
      <c r="D3" s="2"/>
      <c r="E3" s="46"/>
      <c r="F3" s="46"/>
      <c r="G3" s="50"/>
      <c r="H3" s="27"/>
      <c r="I3" s="27"/>
    </row>
    <row r="4" spans="1:10" s="1" customFormat="1" ht="18.75" x14ac:dyDescent="0.25">
      <c r="A4" s="9"/>
      <c r="B4" s="8">
        <v>1.47</v>
      </c>
      <c r="C4" s="6" t="s">
        <v>294</v>
      </c>
      <c r="D4" s="44">
        <f>'כתב כמויות המקורי '!F49</f>
        <v>0</v>
      </c>
      <c r="E4" s="45">
        <f>0.25*D4</f>
        <v>0</v>
      </c>
      <c r="F4" s="48">
        <v>0</v>
      </c>
      <c r="G4" s="49">
        <f>(E4*(1-F4))</f>
        <v>0</v>
      </c>
      <c r="H4" s="26"/>
      <c r="I4" s="26"/>
      <c r="J4"/>
    </row>
    <row r="5" spans="1:10" s="1" customFormat="1" x14ac:dyDescent="0.25">
      <c r="A5" s="55"/>
      <c r="B5" s="22"/>
      <c r="C5" s="42" t="s">
        <v>532</v>
      </c>
      <c r="D5" s="2"/>
      <c r="E5" s="46"/>
      <c r="F5" s="46"/>
      <c r="G5" s="50">
        <f>G4+D4</f>
        <v>0</v>
      </c>
      <c r="H5" s="27"/>
      <c r="I5" s="27"/>
      <c r="J5"/>
    </row>
    <row r="6" spans="1:10" s="1" customFormat="1" x14ac:dyDescent="0.25">
      <c r="A6" s="10"/>
      <c r="B6" s="2"/>
      <c r="C6" s="4" t="s">
        <v>40</v>
      </c>
      <c r="D6" s="2"/>
      <c r="E6" s="46"/>
      <c r="F6" s="46"/>
      <c r="G6" s="50"/>
      <c r="H6" s="27"/>
      <c r="I6" s="27"/>
      <c r="J6"/>
    </row>
    <row r="7" spans="1:10" s="1" customFormat="1" x14ac:dyDescent="0.25">
      <c r="A7" s="21"/>
      <c r="B7" s="8">
        <v>2.21</v>
      </c>
      <c r="C7" s="6" t="s">
        <v>293</v>
      </c>
      <c r="D7" s="5">
        <f>'כתב כמויות המקורי '!F71</f>
        <v>0</v>
      </c>
      <c r="E7" s="45">
        <f>0.25*D7</f>
        <v>0</v>
      </c>
      <c r="F7" s="48">
        <v>0</v>
      </c>
      <c r="G7" s="49">
        <f>(E7*(1-F7))</f>
        <v>0</v>
      </c>
      <c r="H7" s="26"/>
      <c r="I7" s="26"/>
      <c r="J7"/>
    </row>
    <row r="8" spans="1:10" s="1" customFormat="1" x14ac:dyDescent="0.25">
      <c r="A8" s="56"/>
      <c r="B8" s="22"/>
      <c r="C8" s="34" t="s">
        <v>284</v>
      </c>
      <c r="D8" s="2"/>
      <c r="E8" s="46"/>
      <c r="F8" s="46"/>
      <c r="G8" s="50">
        <f>G7+D7</f>
        <v>0</v>
      </c>
      <c r="H8" s="27"/>
      <c r="I8" s="27"/>
      <c r="J8"/>
    </row>
    <row r="9" spans="1:10" s="1" customFormat="1" x14ac:dyDescent="0.25">
      <c r="A9" s="10"/>
      <c r="B9" s="2"/>
      <c r="C9" s="4" t="s">
        <v>64</v>
      </c>
      <c r="D9" s="2"/>
      <c r="E9" s="46"/>
      <c r="F9" s="46"/>
      <c r="G9" s="50"/>
      <c r="H9" s="27"/>
      <c r="I9" s="27"/>
      <c r="J9"/>
    </row>
    <row r="10" spans="1:10" s="1" customFormat="1" x14ac:dyDescent="0.25">
      <c r="A10" s="21"/>
      <c r="B10" s="11" t="s">
        <v>295</v>
      </c>
      <c r="C10" s="6" t="s">
        <v>297</v>
      </c>
      <c r="D10" s="5">
        <f>'כתב כמויות המקורי '!F87</f>
        <v>0</v>
      </c>
      <c r="E10" s="45">
        <f>0.25*D10</f>
        <v>0</v>
      </c>
      <c r="F10" s="48">
        <v>0</v>
      </c>
      <c r="G10" s="49">
        <f>(E10*(1-F10))</f>
        <v>0</v>
      </c>
      <c r="H10" s="26"/>
      <c r="I10" s="26"/>
      <c r="J10"/>
    </row>
    <row r="11" spans="1:10" s="1" customFormat="1" x14ac:dyDescent="0.25">
      <c r="A11" s="57"/>
      <c r="B11" s="41"/>
      <c r="C11" s="34" t="s">
        <v>284</v>
      </c>
      <c r="D11" s="2"/>
      <c r="E11" s="46"/>
      <c r="F11" s="46"/>
      <c r="G11" s="50">
        <f>G10+D10</f>
        <v>0</v>
      </c>
      <c r="H11" s="27"/>
      <c r="I11" s="27"/>
      <c r="J11"/>
    </row>
    <row r="12" spans="1:10" s="1" customFormat="1" x14ac:dyDescent="0.25">
      <c r="A12" s="10"/>
      <c r="B12" s="2"/>
      <c r="C12" s="4" t="s">
        <v>83</v>
      </c>
      <c r="D12" s="2"/>
      <c r="E12" s="46"/>
      <c r="F12" s="46"/>
      <c r="G12" s="50"/>
      <c r="H12" s="27"/>
      <c r="I12" s="27"/>
      <c r="J12"/>
    </row>
    <row r="13" spans="1:10" s="1" customFormat="1" x14ac:dyDescent="0.25">
      <c r="A13" s="12"/>
      <c r="B13" s="8" t="s">
        <v>536</v>
      </c>
      <c r="C13" s="6" t="s">
        <v>298</v>
      </c>
      <c r="D13" s="5">
        <f>'כתב כמויות המקורי '!F87</f>
        <v>0</v>
      </c>
      <c r="E13" s="45">
        <f>0.25*D13</f>
        <v>0</v>
      </c>
      <c r="F13" s="48">
        <v>0</v>
      </c>
      <c r="G13" s="49">
        <f>(E13*(1-F13))</f>
        <v>0</v>
      </c>
      <c r="H13" s="26"/>
      <c r="I13" s="26"/>
      <c r="J13"/>
    </row>
    <row r="14" spans="1:10" s="1" customFormat="1" x14ac:dyDescent="0.25">
      <c r="A14" s="10"/>
      <c r="B14" s="22"/>
      <c r="C14" s="34" t="s">
        <v>284</v>
      </c>
      <c r="D14" s="2"/>
      <c r="E14" s="46"/>
      <c r="F14" s="46"/>
      <c r="G14" s="50">
        <f>G13+D13</f>
        <v>0</v>
      </c>
      <c r="H14" s="27"/>
      <c r="I14" s="27"/>
      <c r="J14"/>
    </row>
    <row r="15" spans="1:10" s="1" customFormat="1" x14ac:dyDescent="0.25">
      <c r="A15" s="10"/>
      <c r="B15" s="2"/>
      <c r="C15" s="4" t="s">
        <v>107</v>
      </c>
      <c r="D15" s="2"/>
      <c r="E15" s="46"/>
      <c r="F15" s="46"/>
      <c r="G15" s="50"/>
      <c r="H15" s="27"/>
      <c r="I15" s="27"/>
      <c r="J15"/>
    </row>
    <row r="16" spans="1:10" s="1" customFormat="1" x14ac:dyDescent="0.25">
      <c r="A16" s="21"/>
      <c r="B16" s="8" t="s">
        <v>299</v>
      </c>
      <c r="C16" s="6" t="s">
        <v>300</v>
      </c>
      <c r="D16" s="5">
        <f>'כתב כמויות המקורי '!F119</f>
        <v>0</v>
      </c>
      <c r="E16" s="45">
        <f>0.25*D16</f>
        <v>0</v>
      </c>
      <c r="F16" s="48">
        <v>0</v>
      </c>
      <c r="G16" s="49">
        <f>(E16*(1-F16))</f>
        <v>0</v>
      </c>
      <c r="H16" s="26"/>
      <c r="I16" s="26"/>
      <c r="J16"/>
    </row>
    <row r="17" spans="1:10" s="1" customFormat="1" x14ac:dyDescent="0.25">
      <c r="A17" s="57"/>
      <c r="B17" s="22"/>
      <c r="C17" s="34" t="s">
        <v>284</v>
      </c>
      <c r="D17" s="2"/>
      <c r="E17" s="46"/>
      <c r="F17" s="46"/>
      <c r="G17" s="50">
        <f>G16+D16</f>
        <v>0</v>
      </c>
      <c r="H17" s="27"/>
      <c r="I17" s="27"/>
      <c r="J17"/>
    </row>
    <row r="18" spans="1:10" s="1" customFormat="1" x14ac:dyDescent="0.25">
      <c r="A18" s="10"/>
      <c r="B18" s="2"/>
      <c r="C18" s="4" t="s">
        <v>115</v>
      </c>
      <c r="D18" s="2"/>
      <c r="E18" s="46"/>
      <c r="F18" s="46"/>
      <c r="G18" s="50"/>
      <c r="H18" s="27"/>
      <c r="I18" s="27"/>
      <c r="J18"/>
    </row>
    <row r="19" spans="1:10" s="1" customFormat="1" x14ac:dyDescent="0.25">
      <c r="A19" s="9"/>
      <c r="B19" s="8" t="s">
        <v>302</v>
      </c>
      <c r="C19" s="6" t="s">
        <v>301</v>
      </c>
      <c r="D19" s="45">
        <f>'כתב כמויות המקורי '!F133</f>
        <v>0</v>
      </c>
      <c r="E19" s="45">
        <f>0.25*D19</f>
        <v>0</v>
      </c>
      <c r="F19" s="48">
        <v>0</v>
      </c>
      <c r="G19" s="49">
        <f>(E19*(1-F19))</f>
        <v>0</v>
      </c>
      <c r="H19" s="26"/>
      <c r="I19" s="26"/>
      <c r="J19"/>
    </row>
    <row r="20" spans="1:10" s="1" customFormat="1" x14ac:dyDescent="0.25">
      <c r="A20" s="10"/>
      <c r="B20" s="22"/>
      <c r="C20" s="34" t="s">
        <v>284</v>
      </c>
      <c r="D20" s="46"/>
      <c r="E20" s="46"/>
      <c r="F20" s="46"/>
      <c r="G20" s="50">
        <f>G19+D19</f>
        <v>0</v>
      </c>
      <c r="H20" s="27"/>
      <c r="I20" s="27"/>
      <c r="J20"/>
    </row>
    <row r="21" spans="1:10" s="1" customFormat="1" x14ac:dyDescent="0.25">
      <c r="A21" s="10"/>
      <c r="B21" s="2"/>
      <c r="C21" s="4" t="s">
        <v>128</v>
      </c>
      <c r="D21" s="2"/>
      <c r="E21" s="46"/>
      <c r="F21" s="46"/>
      <c r="G21" s="50"/>
      <c r="H21" s="27"/>
      <c r="I21" s="27"/>
      <c r="J21"/>
    </row>
    <row r="22" spans="1:10" s="1" customFormat="1" x14ac:dyDescent="0.25">
      <c r="A22" s="21"/>
      <c r="B22" s="8" t="s">
        <v>303</v>
      </c>
      <c r="C22" s="6" t="s">
        <v>304</v>
      </c>
      <c r="D22" s="45">
        <f>'כתב כמויות המקורי '!F150</f>
        <v>0</v>
      </c>
      <c r="E22" s="45">
        <f>0.25*D22</f>
        <v>0</v>
      </c>
      <c r="F22" s="48">
        <v>0</v>
      </c>
      <c r="G22" s="49">
        <f>(E22*(1-F22))</f>
        <v>0</v>
      </c>
      <c r="H22" s="26"/>
      <c r="I22" s="26"/>
      <c r="J22"/>
    </row>
    <row r="23" spans="1:10" s="1" customFormat="1" x14ac:dyDescent="0.25">
      <c r="A23" s="57"/>
      <c r="B23" s="22"/>
      <c r="C23" s="34" t="s">
        <v>284</v>
      </c>
      <c r="D23" s="46"/>
      <c r="E23" s="46"/>
      <c r="F23" s="46"/>
      <c r="G23" s="50">
        <f>G22+D22</f>
        <v>0</v>
      </c>
      <c r="H23" s="27"/>
      <c r="I23" s="27"/>
      <c r="J23"/>
    </row>
    <row r="24" spans="1:10" s="1" customFormat="1" x14ac:dyDescent="0.25">
      <c r="A24" s="10"/>
      <c r="B24" s="2"/>
      <c r="C24" s="4" t="s">
        <v>147</v>
      </c>
      <c r="D24" s="2"/>
      <c r="E24" s="46"/>
      <c r="F24" s="46"/>
      <c r="G24" s="50"/>
      <c r="H24" s="27"/>
      <c r="I24" s="27"/>
      <c r="J24"/>
    </row>
    <row r="25" spans="1:10" s="1" customFormat="1" x14ac:dyDescent="0.25">
      <c r="A25" s="21"/>
      <c r="B25" s="8" t="s">
        <v>305</v>
      </c>
      <c r="C25" s="6" t="s">
        <v>306</v>
      </c>
      <c r="D25" s="45">
        <f>'כתב כמויות המקורי '!F168</f>
        <v>0</v>
      </c>
      <c r="E25" s="45">
        <f>0.25*D25</f>
        <v>0</v>
      </c>
      <c r="F25" s="48">
        <v>0</v>
      </c>
      <c r="G25" s="49">
        <f>(E25*(1-F25))</f>
        <v>0</v>
      </c>
      <c r="H25" s="26"/>
      <c r="I25" s="26"/>
      <c r="J25"/>
    </row>
    <row r="26" spans="1:10" s="1" customFormat="1" x14ac:dyDescent="0.25">
      <c r="A26" s="56"/>
      <c r="B26" s="22"/>
      <c r="C26" s="34" t="s">
        <v>284</v>
      </c>
      <c r="D26" s="46"/>
      <c r="E26" s="46"/>
      <c r="F26" s="46"/>
      <c r="G26" s="50">
        <f>G25+D25</f>
        <v>0</v>
      </c>
      <c r="H26" s="27"/>
      <c r="I26" s="27"/>
      <c r="J26"/>
    </row>
    <row r="27" spans="1:10" s="1" customFormat="1" x14ac:dyDescent="0.25">
      <c r="A27" s="10"/>
      <c r="B27" s="2"/>
      <c r="C27" s="4" t="s">
        <v>164</v>
      </c>
      <c r="D27" s="2"/>
      <c r="E27" s="46"/>
      <c r="F27" s="46"/>
      <c r="G27" s="50"/>
      <c r="H27" s="27"/>
      <c r="I27" s="27"/>
      <c r="J27"/>
    </row>
    <row r="28" spans="1:10" s="1" customFormat="1" x14ac:dyDescent="0.25">
      <c r="A28" s="64"/>
      <c r="B28" s="8" t="s">
        <v>307</v>
      </c>
      <c r="C28" s="6" t="s">
        <v>308</v>
      </c>
      <c r="D28" s="45">
        <f>'כתב כמויות המקורי '!F178</f>
        <v>0</v>
      </c>
      <c r="E28" s="45">
        <f>0.25*D28</f>
        <v>0</v>
      </c>
      <c r="F28" s="48">
        <v>0</v>
      </c>
      <c r="G28" s="49">
        <f>(E28*(1-F28))</f>
        <v>0</v>
      </c>
      <c r="H28" s="26"/>
      <c r="I28" s="26"/>
      <c r="J28"/>
    </row>
    <row r="29" spans="1:10" s="1" customFormat="1" x14ac:dyDescent="0.25">
      <c r="A29" s="65"/>
      <c r="B29" s="2"/>
      <c r="C29" s="34" t="s">
        <v>284</v>
      </c>
      <c r="D29" s="46"/>
      <c r="E29" s="46"/>
      <c r="F29" s="46"/>
      <c r="G29" s="50">
        <f>G28+D28</f>
        <v>0</v>
      </c>
      <c r="H29" s="27"/>
      <c r="I29" s="27"/>
      <c r="J29"/>
    </row>
    <row r="30" spans="1:10" s="1" customFormat="1" x14ac:dyDescent="0.25">
      <c r="A30" s="10"/>
      <c r="B30" s="2"/>
      <c r="C30" s="4" t="s">
        <v>181</v>
      </c>
      <c r="D30" s="2"/>
      <c r="E30" s="46"/>
      <c r="F30" s="46"/>
      <c r="G30" s="50"/>
      <c r="H30" s="27"/>
      <c r="I30" s="27"/>
      <c r="J30"/>
    </row>
    <row r="31" spans="1:10" s="1" customFormat="1" x14ac:dyDescent="0.25">
      <c r="A31" s="21"/>
      <c r="B31" s="8" t="s">
        <v>535</v>
      </c>
      <c r="C31" s="6" t="s">
        <v>311</v>
      </c>
      <c r="D31" s="45">
        <f>'כתב כמויות המקורי '!F201</f>
        <v>0</v>
      </c>
      <c r="E31" s="45">
        <f>0.25*D31</f>
        <v>0</v>
      </c>
      <c r="F31" s="48">
        <v>0</v>
      </c>
      <c r="G31" s="49">
        <f>(E31*(1-F31))</f>
        <v>0</v>
      </c>
      <c r="H31" s="26"/>
      <c r="I31" s="26"/>
      <c r="J31"/>
    </row>
    <row r="32" spans="1:10" s="1" customFormat="1" x14ac:dyDescent="0.25">
      <c r="A32" s="58"/>
      <c r="B32" s="22"/>
      <c r="C32" s="34" t="s">
        <v>284</v>
      </c>
      <c r="D32" s="46"/>
      <c r="E32" s="46"/>
      <c r="F32" s="46"/>
      <c r="G32" s="50">
        <f>G31+D31</f>
        <v>0</v>
      </c>
      <c r="H32" s="27"/>
      <c r="I32" s="27"/>
      <c r="J32"/>
    </row>
    <row r="33" spans="1:10" s="1" customFormat="1" x14ac:dyDescent="0.2">
      <c r="A33" s="57"/>
      <c r="B33" s="2"/>
      <c r="C33" s="4" t="s">
        <v>204</v>
      </c>
      <c r="D33" s="2"/>
      <c r="E33" s="46"/>
      <c r="F33" s="46"/>
      <c r="G33" s="50"/>
      <c r="H33" s="27"/>
      <c r="I33" s="27"/>
      <c r="J33"/>
    </row>
    <row r="34" spans="1:10" s="1" customFormat="1" x14ac:dyDescent="0.25">
      <c r="A34" s="9"/>
      <c r="B34" s="8" t="s">
        <v>310</v>
      </c>
      <c r="C34" s="6" t="s">
        <v>312</v>
      </c>
      <c r="D34" s="45">
        <f>'כתב כמויות המקורי '!F218</f>
        <v>0</v>
      </c>
      <c r="E34" s="45">
        <f>0.25*D34</f>
        <v>0</v>
      </c>
      <c r="F34" s="48">
        <v>0</v>
      </c>
      <c r="G34" s="49">
        <f>(E34*(1-F34))</f>
        <v>0</v>
      </c>
      <c r="H34" s="26"/>
      <c r="I34" s="26"/>
      <c r="J34"/>
    </row>
    <row r="35" spans="1:10" s="1" customFormat="1" x14ac:dyDescent="0.25">
      <c r="A35" s="10"/>
      <c r="B35" s="40"/>
      <c r="C35" s="34" t="s">
        <v>528</v>
      </c>
      <c r="D35" s="46"/>
      <c r="E35" s="46"/>
      <c r="F35" s="46"/>
      <c r="G35" s="50">
        <f>G34+D34</f>
        <v>0</v>
      </c>
      <c r="H35" s="27"/>
      <c r="I35" s="27"/>
      <c r="J35"/>
    </row>
    <row r="36" spans="1:10" s="1" customFormat="1" ht="16.5" hidden="1" thickBot="1" x14ac:dyDescent="0.3">
      <c r="A36" s="12"/>
      <c r="B36" s="16"/>
      <c r="C36" s="17" t="s">
        <v>220</v>
      </c>
      <c r="D36" s="2"/>
      <c r="E36" s="46"/>
      <c r="F36" s="46"/>
      <c r="G36" s="50"/>
      <c r="H36" s="27"/>
      <c r="I36" s="27"/>
      <c r="J36"/>
    </row>
    <row r="37" spans="1:10" s="1" customFormat="1" ht="47.25" hidden="1" x14ac:dyDescent="0.25">
      <c r="A37" s="63" t="s">
        <v>221</v>
      </c>
      <c r="B37" s="18" t="s">
        <v>222</v>
      </c>
      <c r="C37" s="19" t="s">
        <v>223</v>
      </c>
      <c r="D37" s="46">
        <v>1</v>
      </c>
      <c r="E37" s="45"/>
      <c r="F37" s="45"/>
      <c r="G37" s="49"/>
      <c r="H37" s="26"/>
      <c r="I37" s="26"/>
      <c r="J37"/>
    </row>
    <row r="38" spans="1:10" s="1" customFormat="1" ht="47.25" hidden="1" x14ac:dyDescent="0.25">
      <c r="A38" s="63"/>
      <c r="B38" s="18" t="s">
        <v>224</v>
      </c>
      <c r="C38" s="6" t="s">
        <v>225</v>
      </c>
      <c r="D38" s="46">
        <v>1</v>
      </c>
      <c r="E38" s="45"/>
      <c r="F38" s="45"/>
      <c r="G38" s="49"/>
      <c r="H38" s="26"/>
      <c r="I38" s="26"/>
      <c r="J38"/>
    </row>
    <row r="39" spans="1:10" s="1" customFormat="1" ht="63" hidden="1" x14ac:dyDescent="0.25">
      <c r="A39" s="63"/>
      <c r="B39" s="18" t="s">
        <v>226</v>
      </c>
      <c r="C39" s="6" t="s">
        <v>227</v>
      </c>
      <c r="D39" s="2">
        <v>1</v>
      </c>
      <c r="E39" s="45"/>
      <c r="F39" s="45"/>
      <c r="G39" s="49"/>
      <c r="H39" s="26"/>
      <c r="I39" s="26"/>
      <c r="J39"/>
    </row>
    <row r="40" spans="1:10" s="1" customFormat="1" ht="94.5" hidden="1" x14ac:dyDescent="0.25">
      <c r="A40" s="63"/>
      <c r="B40" s="18" t="s">
        <v>228</v>
      </c>
      <c r="C40" s="6" t="s">
        <v>229</v>
      </c>
      <c r="D40" s="46">
        <v>1</v>
      </c>
      <c r="E40" s="45"/>
      <c r="F40" s="45"/>
      <c r="G40" s="49"/>
      <c r="H40" s="26"/>
      <c r="I40" s="26"/>
      <c r="J40"/>
    </row>
    <row r="41" spans="1:10" s="1" customFormat="1" ht="78.75" hidden="1" x14ac:dyDescent="0.25">
      <c r="A41" s="63"/>
      <c r="B41" s="18" t="s">
        <v>230</v>
      </c>
      <c r="C41" s="6" t="s">
        <v>231</v>
      </c>
      <c r="D41" s="46">
        <v>1</v>
      </c>
      <c r="E41" s="45"/>
      <c r="F41" s="45"/>
      <c r="G41" s="49"/>
      <c r="H41" s="26"/>
      <c r="I41" s="26"/>
      <c r="J41"/>
    </row>
    <row r="42" spans="1:10" s="1" customFormat="1" ht="63" hidden="1" x14ac:dyDescent="0.25">
      <c r="A42" s="63"/>
      <c r="B42" s="18" t="s">
        <v>232</v>
      </c>
      <c r="C42" s="6" t="s">
        <v>233</v>
      </c>
      <c r="D42" s="2">
        <v>1</v>
      </c>
      <c r="E42" s="45"/>
      <c r="F42" s="45"/>
      <c r="G42" s="49"/>
      <c r="H42" s="26"/>
      <c r="I42" s="26"/>
      <c r="J42"/>
    </row>
    <row r="43" spans="1:10" s="1" customFormat="1" ht="63" hidden="1" x14ac:dyDescent="0.25">
      <c r="A43" s="63"/>
      <c r="B43" s="18" t="s">
        <v>234</v>
      </c>
      <c r="C43" s="6" t="s">
        <v>235</v>
      </c>
      <c r="D43" s="46">
        <v>1</v>
      </c>
      <c r="E43" s="45"/>
      <c r="F43" s="45"/>
      <c r="G43" s="49"/>
      <c r="H43" s="26"/>
      <c r="I43" s="26"/>
      <c r="J43"/>
    </row>
    <row r="44" spans="1:10" s="1" customFormat="1" ht="78.75" hidden="1" x14ac:dyDescent="0.25">
      <c r="A44" s="63"/>
      <c r="B44" s="18" t="s">
        <v>236</v>
      </c>
      <c r="C44" s="6" t="s">
        <v>237</v>
      </c>
      <c r="D44" s="46">
        <v>1</v>
      </c>
      <c r="E44" s="45"/>
      <c r="F44" s="45"/>
      <c r="G44" s="49"/>
      <c r="H44" s="26"/>
      <c r="I44" s="26"/>
      <c r="J44"/>
    </row>
    <row r="45" spans="1:10" s="1" customFormat="1" ht="63" hidden="1" x14ac:dyDescent="0.25">
      <c r="A45" s="63"/>
      <c r="B45" s="18" t="s">
        <v>238</v>
      </c>
      <c r="C45" s="6" t="s">
        <v>239</v>
      </c>
      <c r="D45" s="2">
        <v>1</v>
      </c>
      <c r="E45" s="45"/>
      <c r="F45" s="45"/>
      <c r="G45" s="49"/>
      <c r="H45" s="26"/>
      <c r="I45" s="26"/>
      <c r="J45"/>
    </row>
    <row r="46" spans="1:10" s="1" customFormat="1" hidden="1" x14ac:dyDescent="0.25">
      <c r="A46" s="63"/>
      <c r="B46" s="18" t="s">
        <v>240</v>
      </c>
      <c r="C46" s="6"/>
      <c r="D46" s="46"/>
      <c r="E46" s="45"/>
      <c r="F46" s="45"/>
      <c r="G46" s="49"/>
      <c r="H46" s="26"/>
      <c r="I46" s="26"/>
      <c r="J46"/>
    </row>
    <row r="47" spans="1:10" s="1" customFormat="1" hidden="1" x14ac:dyDescent="0.25">
      <c r="A47" s="63"/>
      <c r="B47" s="20"/>
      <c r="C47" s="34" t="s">
        <v>284</v>
      </c>
      <c r="D47" s="46"/>
      <c r="E47" s="46"/>
      <c r="F47" s="46"/>
      <c r="G47" s="51">
        <f>SUM(G37:G46)</f>
        <v>0</v>
      </c>
      <c r="H47" s="27"/>
      <c r="I47" s="27"/>
      <c r="J47"/>
    </row>
    <row r="48" spans="1:10" s="1" customFormat="1" hidden="1" x14ac:dyDescent="0.2">
      <c r="A48" s="57"/>
      <c r="B48" s="20"/>
      <c r="C48" s="4" t="s">
        <v>241</v>
      </c>
      <c r="D48" s="2"/>
      <c r="E48" s="46"/>
      <c r="F48" s="46"/>
      <c r="G48" s="50"/>
      <c r="H48" s="27"/>
      <c r="I48" s="27"/>
      <c r="J48"/>
    </row>
    <row r="49" spans="1:10" s="1" customFormat="1" ht="47.25" hidden="1" x14ac:dyDescent="0.25">
      <c r="A49" s="63"/>
      <c r="B49" s="18" t="s">
        <v>242</v>
      </c>
      <c r="C49" s="6" t="s">
        <v>243</v>
      </c>
      <c r="D49" s="46">
        <v>5</v>
      </c>
      <c r="E49" s="45"/>
      <c r="F49" s="45"/>
      <c r="G49" s="49"/>
      <c r="H49" s="26"/>
      <c r="I49" s="26"/>
      <c r="J49"/>
    </row>
    <row r="50" spans="1:10" s="1" customFormat="1" hidden="1" x14ac:dyDescent="0.25">
      <c r="A50" s="63"/>
      <c r="B50" s="18" t="s">
        <v>244</v>
      </c>
      <c r="C50" s="6" t="s">
        <v>245</v>
      </c>
      <c r="D50" s="46">
        <v>5</v>
      </c>
      <c r="E50" s="45"/>
      <c r="F50" s="45"/>
      <c r="G50" s="49"/>
      <c r="H50" s="26"/>
      <c r="I50" s="26"/>
      <c r="J50"/>
    </row>
    <row r="51" spans="1:10" s="1" customFormat="1" hidden="1" x14ac:dyDescent="0.25">
      <c r="A51" s="63"/>
      <c r="B51" s="18" t="s">
        <v>246</v>
      </c>
      <c r="C51" s="6" t="s">
        <v>247</v>
      </c>
      <c r="D51" s="2">
        <v>5</v>
      </c>
      <c r="E51" s="45"/>
      <c r="F51" s="45"/>
      <c r="G51" s="49"/>
      <c r="H51" s="26"/>
      <c r="I51" s="26"/>
      <c r="J51"/>
    </row>
    <row r="52" spans="1:10" s="1" customFormat="1" hidden="1" x14ac:dyDescent="0.25">
      <c r="A52" s="63"/>
      <c r="B52" s="18" t="s">
        <v>248</v>
      </c>
      <c r="C52" s="6" t="s">
        <v>249</v>
      </c>
      <c r="D52" s="46">
        <v>20</v>
      </c>
      <c r="E52" s="45"/>
      <c r="F52" s="45"/>
      <c r="G52" s="49"/>
      <c r="H52" s="26"/>
      <c r="I52" s="26"/>
      <c r="J52"/>
    </row>
    <row r="53" spans="1:10" s="1" customFormat="1" ht="63" hidden="1" x14ac:dyDescent="0.25">
      <c r="A53" s="63"/>
      <c r="B53" s="18" t="s">
        <v>250</v>
      </c>
      <c r="C53" s="6" t="s">
        <v>251</v>
      </c>
      <c r="D53" s="46">
        <v>3</v>
      </c>
      <c r="E53" s="45"/>
      <c r="F53" s="45"/>
      <c r="G53" s="49"/>
      <c r="H53" s="26"/>
      <c r="I53" s="26"/>
      <c r="J53"/>
    </row>
    <row r="54" spans="1:10" s="1" customFormat="1" ht="78.75" hidden="1" x14ac:dyDescent="0.25">
      <c r="A54" s="63"/>
      <c r="B54" s="18" t="s">
        <v>252</v>
      </c>
      <c r="C54" s="6" t="s">
        <v>253</v>
      </c>
      <c r="D54" s="2">
        <v>20</v>
      </c>
      <c r="E54" s="45"/>
      <c r="F54" s="45"/>
      <c r="G54" s="49"/>
      <c r="H54" s="26"/>
      <c r="I54" s="26"/>
      <c r="J54"/>
    </row>
    <row r="55" spans="1:10" s="1" customFormat="1" ht="78.75" hidden="1" x14ac:dyDescent="0.25">
      <c r="A55" s="63"/>
      <c r="B55" s="18" t="s">
        <v>254</v>
      </c>
      <c r="C55" s="6" t="s">
        <v>255</v>
      </c>
      <c r="D55" s="46">
        <v>30</v>
      </c>
      <c r="E55" s="45"/>
      <c r="F55" s="45"/>
      <c r="G55" s="49"/>
      <c r="H55" s="26"/>
      <c r="I55" s="26"/>
      <c r="J55"/>
    </row>
    <row r="56" spans="1:10" s="1" customFormat="1" hidden="1" x14ac:dyDescent="0.25">
      <c r="A56" s="63"/>
      <c r="B56" s="18" t="s">
        <v>256</v>
      </c>
      <c r="C56" s="6" t="s">
        <v>257</v>
      </c>
      <c r="D56" s="46">
        <v>30</v>
      </c>
      <c r="E56" s="45"/>
      <c r="F56" s="45"/>
      <c r="G56" s="49"/>
      <c r="H56" s="26"/>
      <c r="I56" s="26"/>
      <c r="J56"/>
    </row>
    <row r="57" spans="1:10" s="1" customFormat="1" hidden="1" x14ac:dyDescent="0.25">
      <c r="A57" s="63"/>
      <c r="B57" s="18" t="s">
        <v>258</v>
      </c>
      <c r="C57" s="6" t="s">
        <v>259</v>
      </c>
      <c r="D57" s="2">
        <v>10</v>
      </c>
      <c r="E57" s="45"/>
      <c r="F57" s="45"/>
      <c r="G57" s="49"/>
      <c r="H57" s="26"/>
      <c r="I57" s="26"/>
      <c r="J57"/>
    </row>
    <row r="58" spans="1:10" s="1" customFormat="1" hidden="1" x14ac:dyDescent="0.25">
      <c r="A58" s="63"/>
      <c r="B58" s="18" t="s">
        <v>260</v>
      </c>
      <c r="C58" s="6" t="s">
        <v>261</v>
      </c>
      <c r="D58" s="46">
        <v>30</v>
      </c>
      <c r="E58" s="45"/>
      <c r="F58" s="45"/>
      <c r="G58" s="49"/>
      <c r="H58" s="26"/>
      <c r="I58" s="26"/>
      <c r="J58"/>
    </row>
    <row r="59" spans="1:10" s="1" customFormat="1" hidden="1" x14ac:dyDescent="0.25">
      <c r="A59" s="63"/>
      <c r="B59" s="18" t="s">
        <v>262</v>
      </c>
      <c r="C59" s="6" t="s">
        <v>263</v>
      </c>
      <c r="D59" s="46">
        <v>30</v>
      </c>
      <c r="E59" s="45"/>
      <c r="F59" s="45"/>
      <c r="G59" s="49"/>
      <c r="H59" s="26"/>
      <c r="I59" s="26"/>
      <c r="J59"/>
    </row>
    <row r="60" spans="1:10" s="1" customFormat="1" ht="31.5" hidden="1" x14ac:dyDescent="0.25">
      <c r="A60" s="63"/>
      <c r="B60" s="18" t="s">
        <v>264</v>
      </c>
      <c r="C60" s="6" t="s">
        <v>265</v>
      </c>
      <c r="D60" s="2">
        <v>10</v>
      </c>
      <c r="E60" s="45"/>
      <c r="F60" s="45"/>
      <c r="G60" s="49"/>
      <c r="H60" s="26"/>
      <c r="I60" s="26"/>
      <c r="J60"/>
    </row>
    <row r="61" spans="1:10" s="1" customFormat="1" hidden="1" x14ac:dyDescent="0.25">
      <c r="A61" s="5"/>
      <c r="B61" s="20"/>
      <c r="C61" s="34" t="s">
        <v>284</v>
      </c>
      <c r="D61" s="46"/>
      <c r="E61" s="46"/>
      <c r="F61" s="46"/>
      <c r="G61" s="50">
        <f>SUM(G49:G60)</f>
        <v>0</v>
      </c>
      <c r="H61" s="27"/>
      <c r="I61" s="27"/>
      <c r="J61"/>
    </row>
    <row r="62" spans="1:10" s="1" customFormat="1" x14ac:dyDescent="0.2">
      <c r="A62" s="57"/>
      <c r="B62" s="2"/>
      <c r="C62" s="4" t="s">
        <v>315</v>
      </c>
      <c r="D62" s="46"/>
      <c r="E62" s="46"/>
      <c r="F62" s="46"/>
      <c r="G62" s="50"/>
      <c r="H62" s="27"/>
      <c r="I62" s="27"/>
      <c r="J62"/>
    </row>
    <row r="63" spans="1:10" s="1" customFormat="1" x14ac:dyDescent="0.25">
      <c r="A63" s="7"/>
      <c r="B63" s="8" t="s">
        <v>228</v>
      </c>
      <c r="C63" s="6" t="s">
        <v>529</v>
      </c>
      <c r="D63" s="45">
        <f>'כתב כמויות המקורי '!F224</f>
        <v>0</v>
      </c>
      <c r="E63" s="45">
        <f>0.25*D63</f>
        <v>0</v>
      </c>
      <c r="F63" s="48">
        <v>0</v>
      </c>
      <c r="G63" s="49">
        <f>(E63*(1-F63))</f>
        <v>0</v>
      </c>
      <c r="H63" s="26"/>
      <c r="I63" s="26"/>
      <c r="J63"/>
    </row>
    <row r="64" spans="1:10" s="1" customFormat="1" x14ac:dyDescent="0.25">
      <c r="A64" s="57"/>
      <c r="B64" s="22"/>
      <c r="C64" s="34" t="s">
        <v>316</v>
      </c>
      <c r="D64" s="46"/>
      <c r="E64" s="46"/>
      <c r="F64" s="46"/>
      <c r="G64" s="50">
        <f>G63+D63</f>
        <v>0</v>
      </c>
      <c r="H64" s="27"/>
      <c r="I64" s="27"/>
      <c r="J64"/>
    </row>
    <row r="65" spans="1:10" s="1" customFormat="1" x14ac:dyDescent="0.2">
      <c r="A65" s="57"/>
      <c r="B65" s="2"/>
      <c r="C65" s="4" t="s">
        <v>530</v>
      </c>
      <c r="D65" s="46"/>
      <c r="E65" s="46"/>
      <c r="F65" s="46"/>
      <c r="G65" s="50"/>
      <c r="H65" s="27"/>
      <c r="I65" s="27"/>
      <c r="J65"/>
    </row>
    <row r="66" spans="1:10" s="1" customFormat="1" x14ac:dyDescent="0.25">
      <c r="A66" s="21"/>
      <c r="B66" s="8" t="s">
        <v>534</v>
      </c>
      <c r="C66" s="6" t="s">
        <v>531</v>
      </c>
      <c r="D66" s="45">
        <f>'כתב כמויות המקורי '!F239</f>
        <v>0</v>
      </c>
      <c r="E66" s="45">
        <f>0.25*D66</f>
        <v>0</v>
      </c>
      <c r="F66" s="48">
        <v>0</v>
      </c>
      <c r="G66" s="49">
        <f>(E66*(1-F66))</f>
        <v>0</v>
      </c>
      <c r="H66" s="26"/>
      <c r="I66" s="26"/>
      <c r="J66"/>
    </row>
    <row r="67" spans="1:10" s="1" customFormat="1" x14ac:dyDescent="0.25">
      <c r="A67" s="57"/>
      <c r="B67" s="22"/>
      <c r="C67" s="34" t="s">
        <v>317</v>
      </c>
      <c r="D67" s="46"/>
      <c r="E67" s="46"/>
      <c r="F67" s="46"/>
      <c r="G67" s="50">
        <f>G66+D66</f>
        <v>0</v>
      </c>
      <c r="H67" s="27"/>
      <c r="I67" s="27"/>
      <c r="J67"/>
    </row>
    <row r="68" spans="1:10" s="1" customFormat="1" x14ac:dyDescent="0.2">
      <c r="A68" s="57"/>
      <c r="B68" s="22"/>
      <c r="C68" s="4" t="s">
        <v>318</v>
      </c>
      <c r="D68" s="46"/>
      <c r="E68" s="46"/>
      <c r="F68" s="46"/>
      <c r="G68" s="50"/>
      <c r="H68" s="27"/>
      <c r="I68" s="27"/>
      <c r="J68"/>
    </row>
    <row r="69" spans="1:10" s="1" customFormat="1" x14ac:dyDescent="0.25">
      <c r="A69" s="21"/>
      <c r="B69" s="8" t="s">
        <v>322</v>
      </c>
      <c r="C69" s="6" t="s">
        <v>314</v>
      </c>
      <c r="D69" s="45">
        <f>'כתב כמויות המקורי '!F244</f>
        <v>0</v>
      </c>
      <c r="E69" s="45">
        <f>0.25*D69</f>
        <v>0</v>
      </c>
      <c r="F69" s="48">
        <v>0</v>
      </c>
      <c r="G69" s="49">
        <f>(E69*(1-F69))</f>
        <v>0</v>
      </c>
      <c r="H69" s="26"/>
      <c r="I69" s="26"/>
      <c r="J69"/>
    </row>
    <row r="70" spans="1:10" s="1" customFormat="1" x14ac:dyDescent="0.25">
      <c r="A70" s="57"/>
      <c r="B70" s="22"/>
      <c r="C70" s="34" t="s">
        <v>283</v>
      </c>
      <c r="D70" s="46"/>
      <c r="E70" s="46"/>
      <c r="F70" s="46"/>
      <c r="G70" s="50">
        <f>G69+D69</f>
        <v>0</v>
      </c>
      <c r="H70" s="27"/>
      <c r="I70" s="27"/>
      <c r="J70"/>
    </row>
    <row r="71" spans="1:10" s="1" customFormat="1" x14ac:dyDescent="0.25">
      <c r="A71" s="10"/>
      <c r="B71" s="2"/>
      <c r="C71" s="4" t="s">
        <v>323</v>
      </c>
      <c r="D71" s="46"/>
      <c r="E71" s="46"/>
      <c r="F71" s="46"/>
      <c r="G71" s="50"/>
      <c r="H71" s="27"/>
      <c r="I71" s="27"/>
      <c r="J71"/>
    </row>
    <row r="72" spans="1:10" s="1" customFormat="1" x14ac:dyDescent="0.25">
      <c r="A72" s="59"/>
      <c r="B72" s="8" t="s">
        <v>533</v>
      </c>
      <c r="C72" s="6" t="s">
        <v>527</v>
      </c>
      <c r="D72" s="45">
        <f>'כתב כמויות המקורי '!F250</f>
        <v>0</v>
      </c>
      <c r="E72" s="45">
        <f>0.25*D72</f>
        <v>0</v>
      </c>
      <c r="F72" s="48">
        <v>0</v>
      </c>
      <c r="G72" s="49">
        <f>(E72*(1-F72))</f>
        <v>0</v>
      </c>
      <c r="H72" s="26"/>
      <c r="I72" s="26"/>
      <c r="J72"/>
    </row>
    <row r="73" spans="1:10" s="1" customFormat="1" x14ac:dyDescent="0.25">
      <c r="A73" s="10"/>
      <c r="B73" s="22"/>
      <c r="C73" s="34" t="s">
        <v>324</v>
      </c>
      <c r="D73" s="46"/>
      <c r="E73" s="46"/>
      <c r="F73" s="46"/>
      <c r="G73" s="50">
        <f>G72+D72</f>
        <v>0</v>
      </c>
      <c r="H73" s="27"/>
      <c r="I73" s="27"/>
      <c r="J73"/>
    </row>
    <row r="74" spans="1:10" s="1" customFormat="1" x14ac:dyDescent="0.25">
      <c r="A74" s="28"/>
      <c r="B74" s="60" t="s">
        <v>277</v>
      </c>
      <c r="C74" s="61"/>
      <c r="D74" s="29"/>
      <c r="E74" s="29"/>
      <c r="F74" s="29"/>
      <c r="G74" s="52">
        <f>G73+G70+G67+G64+G35+G32+G29+G26+G23+G20+G17+G14+G11+G8+G5</f>
        <v>0</v>
      </c>
      <c r="H74" s="30"/>
      <c r="I74" s="30"/>
      <c r="J74"/>
    </row>
    <row r="75" spans="1:10" x14ac:dyDescent="0.25">
      <c r="A75" s="28"/>
      <c r="B75" s="60" t="s">
        <v>280</v>
      </c>
      <c r="C75" s="61"/>
      <c r="D75" s="29"/>
      <c r="E75" s="29"/>
      <c r="F75" s="29"/>
      <c r="G75" s="52"/>
      <c r="H75" s="30"/>
      <c r="I75" s="30"/>
    </row>
    <row r="76" spans="1:10" x14ac:dyDescent="0.25">
      <c r="A76" s="28"/>
      <c r="B76" s="60" t="s">
        <v>281</v>
      </c>
      <c r="C76" s="62"/>
      <c r="D76" s="29"/>
      <c r="E76" s="29"/>
      <c r="F76" s="29"/>
      <c r="G76" s="52"/>
      <c r="H76" s="30"/>
      <c r="I76" s="30"/>
    </row>
  </sheetData>
  <mergeCells count="6">
    <mergeCell ref="B75:C75"/>
    <mergeCell ref="B76:C76"/>
    <mergeCell ref="A37:A47"/>
    <mergeCell ref="A28:A29"/>
    <mergeCell ref="A49:A60"/>
    <mergeCell ref="B74:C7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7aa15e7-47af-468a-83ea-12ff18fe93af">
      <Terms xmlns="http://schemas.microsoft.com/office/infopath/2007/PartnerControls"/>
    </lcf76f155ced4ddcb4097134ff3c332f>
    <TaxCatchAll xmlns="1553b0d3-ea3d-43e4-a23a-96259aab8f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59A5A9C43A05DA4BA92FA30FDF7561BA" ma:contentTypeVersion="16" ma:contentTypeDescription="צור מסמך חדש." ma:contentTypeScope="" ma:versionID="3733e697466194fc1bab08d4253df18b">
  <xsd:schema xmlns:xsd="http://www.w3.org/2001/XMLSchema" xmlns:xs="http://www.w3.org/2001/XMLSchema" xmlns:p="http://schemas.microsoft.com/office/2006/metadata/properties" xmlns:ns2="1553b0d3-ea3d-43e4-a23a-96259aab8f52" xmlns:ns3="17aa15e7-47af-468a-83ea-12ff18fe93af" targetNamespace="http://schemas.microsoft.com/office/2006/metadata/properties" ma:root="true" ma:fieldsID="2ad8e2e269395581e792f38366bb02b8" ns2:_="" ns3:_="">
    <xsd:import namespace="1553b0d3-ea3d-43e4-a23a-96259aab8f52"/>
    <xsd:import namespace="17aa15e7-47af-468a-83ea-12ff18fe93a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0d3-ea3d-43e4-a23a-96259aab8f52" elementFormDefault="qualified">
    <xsd:import namespace="http://schemas.microsoft.com/office/2006/documentManagement/types"/>
    <xsd:import namespace="http://schemas.microsoft.com/office/infopath/2007/PartnerControls"/>
    <xsd:element name="SharedWithUsers" ma:index="8"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משותף עם פרטים" ma:internalName="SharedWithDetails" ma:readOnly="true">
      <xsd:simpleType>
        <xsd:restriction base="dms:Note">
          <xsd:maxLength value="255"/>
        </xsd:restriction>
      </xsd:simpleType>
    </xsd:element>
    <xsd:element name="TaxCatchAll" ma:index="22" nillable="true" ma:displayName="Taxonomy Catch All Column" ma:hidden="true" ma:list="{589935ce-e6e0-4ff4-92ca-58e2792d0c4e}" ma:internalName="TaxCatchAll" ma:showField="CatchAllData" ma:web="1553b0d3-ea3d-43e4-a23a-96259aab8f5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aa15e7-47af-468a-83ea-12ff18fe93a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תגיות תמונה" ma:readOnly="false" ma:fieldId="{5cf76f15-5ced-4ddc-b409-7134ff3c332f}" ma:taxonomyMulti="true" ma:sspId="b0661144-333d-4a62-87b8-6cd0f4ff891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F15632-3024-4544-B58C-48EF5A83BDEB}">
  <ds:schemaRefs>
    <ds:schemaRef ds:uri="http://schemas.microsoft.com/office/2006/metadata/properties"/>
    <ds:schemaRef ds:uri="http://schemas.microsoft.com/office/infopath/2007/PartnerControls"/>
    <ds:schemaRef ds:uri="17aa15e7-47af-468a-83ea-12ff18fe93af"/>
    <ds:schemaRef ds:uri="1553b0d3-ea3d-43e4-a23a-96259aab8f52"/>
  </ds:schemaRefs>
</ds:datastoreItem>
</file>

<file path=customXml/itemProps2.xml><?xml version="1.0" encoding="utf-8"?>
<ds:datastoreItem xmlns:ds="http://schemas.openxmlformats.org/officeDocument/2006/customXml" ds:itemID="{9218206D-705F-4379-92A3-057099C7D0F6}">
  <ds:schemaRefs>
    <ds:schemaRef ds:uri="http://schemas.microsoft.com/sharepoint/v3/contenttype/forms"/>
  </ds:schemaRefs>
</ds:datastoreItem>
</file>

<file path=customXml/itemProps3.xml><?xml version="1.0" encoding="utf-8"?>
<ds:datastoreItem xmlns:ds="http://schemas.openxmlformats.org/officeDocument/2006/customXml" ds:itemID="{F4C93A6D-EB30-4413-AE3A-A2D18053B0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0d3-ea3d-43e4-a23a-96259aab8f52"/>
    <ds:schemaRef ds:uri="17aa15e7-47af-468a-83ea-12ff18fe93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כתב כמויות המקורי </vt:lpstr>
      <vt:lpstr> אחוז הנחה לחריגים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מור בן אסייג</dc:creator>
  <cp:lastModifiedBy>שניידר מאיה</cp:lastModifiedBy>
  <cp:lastPrinted>2022-12-28T13:05:41Z</cp:lastPrinted>
  <dcterms:created xsi:type="dcterms:W3CDTF">2015-06-05T18:17:20Z</dcterms:created>
  <dcterms:modified xsi:type="dcterms:W3CDTF">2022-12-28T13:33:11Z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0x01010059A5A9C43A05DA4BA92FA30FDF7561BA</vt:lpwstr>
  </property>
  <property fmtid="{D5CDD505-2E9C-101B-9397-08002B2CF9AE}" pid="3" name="MediaServiceImageTags">
    <vt:lpwstr/>
  </property>
</Properties>
</file>